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60" yWindow="5490" windowWidth="21600" windowHeight="9600"/>
  </bookViews>
  <sheets>
    <sheet name="ES Proposed" sheetId="7" r:id="rId1"/>
  </sheets>
  <definedNames>
    <definedName name="_xlnm.Print_Area" localSheetId="0">'ES Proposed'!$A$1:$T$43</definedName>
  </definedNames>
  <calcPr calcId="162913"/>
</workbook>
</file>

<file path=xl/calcChain.xml><?xml version="1.0" encoding="utf-8"?>
<calcChain xmlns="http://schemas.openxmlformats.org/spreadsheetml/2006/main">
  <c r="S23" i="7" l="1"/>
  <c r="S24" i="7"/>
  <c r="S25" i="7"/>
  <c r="S26" i="7"/>
  <c r="S27" i="7"/>
  <c r="S28" i="7"/>
  <c r="S29" i="7"/>
  <c r="S30" i="7"/>
  <c r="S31" i="7"/>
  <c r="S32" i="7"/>
  <c r="S33" i="7"/>
  <c r="S34" i="7"/>
  <c r="S35" i="7"/>
  <c r="S36" i="7"/>
  <c r="T36" i="7" s="1"/>
  <c r="S37" i="7"/>
  <c r="S22" i="7"/>
  <c r="R36" i="7"/>
  <c r="R37" i="7"/>
  <c r="R32" i="7"/>
  <c r="R33" i="7"/>
  <c r="T33" i="7" s="1"/>
  <c r="R34" i="7"/>
  <c r="R35" i="7"/>
  <c r="T37" i="7" l="1"/>
  <c r="T32" i="7"/>
  <c r="T34" i="7"/>
  <c r="T35" i="7"/>
  <c r="G37" i="7"/>
  <c r="G23" i="7"/>
  <c r="G24" i="7"/>
  <c r="G25" i="7"/>
  <c r="G26" i="7"/>
  <c r="G27" i="7"/>
  <c r="G28" i="7"/>
  <c r="G29" i="7"/>
  <c r="G30" i="7"/>
  <c r="G31" i="7"/>
  <c r="G32" i="7"/>
  <c r="G33" i="7"/>
  <c r="G34" i="7"/>
  <c r="G35" i="7"/>
  <c r="G36" i="7"/>
  <c r="K35" i="7" l="1"/>
  <c r="I36" i="7"/>
  <c r="I37" i="7"/>
  <c r="I33" i="7"/>
  <c r="K34" i="7"/>
  <c r="K32" i="7"/>
  <c r="K33" i="7"/>
  <c r="K36" i="7"/>
  <c r="I32" i="7"/>
  <c r="I35" i="7" l="1"/>
  <c r="I34" i="7"/>
  <c r="K37" i="7"/>
  <c r="H17" i="7" l="1"/>
  <c r="G17" i="7"/>
  <c r="F17" i="7"/>
  <c r="R31" i="7" l="1"/>
  <c r="K31" i="7"/>
  <c r="T31" i="7" l="1"/>
  <c r="I31" i="7"/>
  <c r="F39" i="7" l="1"/>
  <c r="R23" i="7"/>
  <c r="R24" i="7"/>
  <c r="R25" i="7"/>
  <c r="R26" i="7"/>
  <c r="R27" i="7"/>
  <c r="R28" i="7"/>
  <c r="R29" i="7"/>
  <c r="R30" i="7"/>
  <c r="R22" i="7"/>
  <c r="K23" i="7"/>
  <c r="K24" i="7"/>
  <c r="I25" i="7"/>
  <c r="K26" i="7"/>
  <c r="K27" i="7"/>
  <c r="K28" i="7"/>
  <c r="I29" i="7"/>
  <c r="K30" i="7"/>
  <c r="G22" i="7"/>
  <c r="I22" i="7" s="1"/>
  <c r="T28" i="7" l="1"/>
  <c r="T27" i="7"/>
  <c r="T23" i="7"/>
  <c r="T26" i="7"/>
  <c r="T24" i="7"/>
  <c r="I24" i="7"/>
  <c r="T25" i="7"/>
  <c r="I28" i="7"/>
  <c r="T29" i="7"/>
  <c r="K25" i="7"/>
  <c r="T30" i="7"/>
  <c r="K29" i="7"/>
  <c r="I27" i="7"/>
  <c r="I23" i="7"/>
  <c r="I30" i="7"/>
  <c r="I26" i="7"/>
  <c r="K22" i="7"/>
  <c r="K39" i="7" l="1"/>
  <c r="T22" i="7" l="1"/>
  <c r="T39" i="7" s="1"/>
  <c r="R39" i="7"/>
  <c r="S39" i="7"/>
</calcChain>
</file>

<file path=xl/sharedStrings.xml><?xml version="1.0" encoding="utf-8"?>
<sst xmlns="http://schemas.openxmlformats.org/spreadsheetml/2006/main" count="124" uniqueCount="108">
  <si>
    <t>Music</t>
  </si>
  <si>
    <t>FRIDAY HOURS USED PER DAY</t>
  </si>
  <si>
    <t>THURSDAY HOURS USED PER DAY</t>
  </si>
  <si>
    <t>WEDNESDAY HOURS USED PER DAY</t>
  </si>
  <si>
    <t>TUESDAY HOURS USED PER DAY</t>
  </si>
  <si>
    <t>MONDAY  HOURS USED PER DAY</t>
  </si>
  <si>
    <t xml:space="preserve">6th Grade </t>
  </si>
  <si>
    <t xml:space="preserve">5th Grade </t>
  </si>
  <si>
    <t xml:space="preserve">4th Grade </t>
  </si>
  <si>
    <t xml:space="preserve">3rd Grade </t>
  </si>
  <si>
    <t xml:space="preserve">2nd Grade </t>
  </si>
  <si>
    <t xml:space="preserve">1st Grade </t>
  </si>
  <si>
    <t xml:space="preserve">Kindergarten </t>
  </si>
  <si>
    <t xml:space="preserve"> GRADE LEVEL</t>
  </si>
  <si>
    <t>K Teacher #1</t>
  </si>
  <si>
    <t>K classroom</t>
  </si>
  <si>
    <t>Pre-K classroom</t>
  </si>
  <si>
    <t>Pre-K Teacher #1</t>
  </si>
  <si>
    <t>Min. NSF per pupil per MSDE Guidelines</t>
  </si>
  <si>
    <t>Room Number/
Space Identifier</t>
  </si>
  <si>
    <t>Pre-K</t>
  </si>
  <si>
    <t>K Teacher #2</t>
  </si>
  <si>
    <t xml:space="preserve"> </t>
  </si>
  <si>
    <t>Grade 1 Teacher #1</t>
  </si>
  <si>
    <t>Grade 1 Teacher #2</t>
  </si>
  <si>
    <t>Grade 4 Teacher #1</t>
  </si>
  <si>
    <t>SEATS ANALYSIS</t>
  </si>
  <si>
    <t>TIME ANALYSIS</t>
  </si>
  <si>
    <t xml:space="preserve"> SCHOOL HOURS</t>
  </si>
  <si>
    <t>School Name:</t>
  </si>
  <si>
    <t>PSCP #:</t>
  </si>
  <si>
    <t>Jurisdiction:</t>
  </si>
  <si>
    <t>Data on Size and Capacity of Spaces</t>
  </si>
  <si>
    <t xml:space="preserve">Test Elementary </t>
  </si>
  <si>
    <t>School Start Time:</t>
  </si>
  <si>
    <t>School End Time:</t>
  </si>
  <si>
    <t>Total Hours in School Day:</t>
  </si>
  <si>
    <t>TOTAL HOURS SPACE IS AVAILABLE  DURING SCHOOL WEEK</t>
  </si>
  <si>
    <t>Min. NSF per Pupil per MSDE Guidelines for Type of Classroom or Space</t>
  </si>
  <si>
    <t>TOTAL:</t>
  </si>
  <si>
    <t>Number Lunch Periods Per Day:</t>
  </si>
  <si>
    <t>7-Year Projected ENROLLMENT</t>
  </si>
  <si>
    <t>STEPS:</t>
  </si>
  <si>
    <t>DEFINITIONS:</t>
  </si>
  <si>
    <t>Existing Total</t>
  </si>
  <si>
    <t>7-Year Projected Total</t>
  </si>
  <si>
    <t>ALL Special-Needs Students</t>
  </si>
  <si>
    <t>English-language learners who need additional support</t>
  </si>
  <si>
    <t>Proposed Use of Classroom or
Space</t>
  </si>
  <si>
    <t>7-Year Projected Enrollment</t>
  </si>
  <si>
    <t>PROPOSED NUMBER OF CLASSRMS</t>
  </si>
  <si>
    <t>NEEDED NUMBER OF TEACHERS</t>
  </si>
  <si>
    <t>IAC TEST COUNTY</t>
  </si>
  <si>
    <t>SpEd Students w/ LRE Code "S"</t>
  </si>
  <si>
    <t>SpEd Students w/ LRE Code "W"</t>
  </si>
  <si>
    <t>SpEd Students w / LRE Code "C"</t>
  </si>
  <si>
    <t>ELL Students</t>
  </si>
  <si>
    <t>?</t>
  </si>
  <si>
    <t>Art Room</t>
  </si>
  <si>
    <t>3-5 year olds who attend a SpEd program in a separate class with less than 50% non-disabled children.</t>
  </si>
  <si>
    <t>3-5 year olds who attend the school for at least 10 hours per week and receive the majority of their special education services in that setting.</t>
  </si>
  <si>
    <t>TIME UTILIZATION</t>
  </si>
  <si>
    <t>Student Characteristics</t>
  </si>
  <si>
    <t>DEFINITIONS</t>
  </si>
  <si>
    <t>TOTALS:</t>
  </si>
  <si>
    <t>Grade 2 Teacher #2</t>
  </si>
  <si>
    <t>Grade 1 classroom</t>
  </si>
  <si>
    <t>Grade 2 classroom</t>
  </si>
  <si>
    <t>Grade 3 classroom</t>
  </si>
  <si>
    <t>Grade 4 classroom</t>
  </si>
  <si>
    <t>Grade 5 classroom</t>
  </si>
  <si>
    <t>Grade 2 Teacher #1</t>
  </si>
  <si>
    <t>Grade 3 Teacher #1</t>
  </si>
  <si>
    <t>Grade 3 Teacher #2</t>
  </si>
  <si>
    <t>Grade 4 Teacher #2</t>
  </si>
  <si>
    <t>Grade 5 Teacher #1</t>
  </si>
  <si>
    <t>Music Teacher</t>
  </si>
  <si>
    <t>Gym (1 Tchg Stn)</t>
  </si>
  <si>
    <t>PE Teacher</t>
  </si>
  <si>
    <t>0.5-FTE Art Teacher</t>
  </si>
  <si>
    <t>Staff Assigned to the Classroom  or Space</t>
  </si>
  <si>
    <t>Net Area of Classroom or
Space (in SF)</t>
  </si>
  <si>
    <t>Max. Number of Pupils for Given Net Area per MSDE Guidelines</t>
  </si>
  <si>
    <t>Is Classroom or
Space Sufficient for Max # of Pupils?</t>
  </si>
  <si>
    <t>2 Resource Specialists</t>
  </si>
  <si>
    <t>Student-Support Large Instruc. Space (Reading Resource)(2 Instructors)</t>
  </si>
  <si>
    <t>SEATS UTILIZATION</t>
  </si>
  <si>
    <t>Date &amp; Initials:</t>
  </si>
  <si>
    <t>1. Fill in all items in orange cells.</t>
  </si>
  <si>
    <t xml:space="preserve">3. Count general classrooms as being used while students are attending recess, lunch, library time, and PE activities. </t>
  </si>
  <si>
    <t>4. Attach floor plan showing the space identifier and square footage for each listed space.</t>
  </si>
  <si>
    <r>
      <rPr>
        <b/>
        <sz val="8"/>
        <rFont val="Calibri"/>
        <family val="2"/>
      </rPr>
      <t>LRE</t>
    </r>
    <r>
      <rPr>
        <sz val="8"/>
        <rFont val="Calibri"/>
        <family val="2"/>
      </rPr>
      <t xml:space="preserve"> = Least Restrictive Environment as determined by MSDE for Special Education Student with a given IEP.</t>
    </r>
  </si>
  <si>
    <r>
      <rPr>
        <b/>
        <sz val="8"/>
        <rFont val="Calibri"/>
        <family val="2"/>
      </rPr>
      <t>NSF</t>
    </r>
    <r>
      <rPr>
        <sz val="8"/>
        <rFont val="Calibri"/>
        <family val="2"/>
      </rPr>
      <t xml:space="preserve"> = Net Square Feet or the area in a space that is occupiable (excludes walls, chases, mechanical spaces).</t>
    </r>
  </si>
  <si>
    <r>
      <rPr>
        <b/>
        <sz val="8"/>
        <rFont val="Calibri"/>
        <family val="2"/>
      </rPr>
      <t>PSPR</t>
    </r>
    <r>
      <rPr>
        <sz val="8"/>
        <rFont val="Calibri"/>
        <family val="2"/>
      </rPr>
      <t xml:space="preserve"> = maximum Pupil-to-Service-Provider Ratio or the maximum number of students per instructor allowed or desired at the school.</t>
    </r>
  </si>
  <si>
    <t>TOTAL HOURS SPACE WILL BE USED DURING SCHOOL WEEK</t>
  </si>
  <si>
    <t>Number of students with an IEP</t>
  </si>
  <si>
    <t>……[ADD A ROW FOR EACH CLASSROOM AND OTHER SPACE IN WHICH STUDENT SERVICES ARE DELIVERED]</t>
  </si>
  <si>
    <t>% Occupied**</t>
  </si>
  <si>
    <t>UTILIZATION RATE PERCENT***</t>
  </si>
  <si>
    <t xml:space="preserve">***Equals the total number of hours during which the classroom or space is actually used per week divided by the maximum number of hours per week during which the school program operates. </t>
  </si>
  <si>
    <t>** Equals enrollment divided by max. number of pupils per MSDE Guidelines or max. PTR per LEA, whichever is lower.</t>
  </si>
  <si>
    <t>Proposed Average Hourly Use per Week*</t>
  </si>
  <si>
    <t>Max. Number of Pupils for Given Net Area per LEA Guidelines</t>
  </si>
  <si>
    <t>6-21 year olds who receives special education services OUTSIDE the GENERAL CLASSROOM more than 60% of the school day.</t>
  </si>
  <si>
    <t>* Hourly Use includes time during which services are being provided to students in the space and DOES NOT INCLUDE time during which faculty and staff are planning or preparing for delivery of services to students.</t>
  </si>
  <si>
    <t>2. Add rows as necessary and extend all formulas down into the new rows.</t>
  </si>
  <si>
    <t>UTILIZATION CALCULATOR for Proposed Replacement Elementary School (BETA)</t>
  </si>
  <si>
    <r>
      <t>All Student-Service and Staff-Service Spaces</t>
    </r>
    <r>
      <rPr>
        <b/>
        <sz val="9"/>
        <rFont val="arial"/>
        <family val="2"/>
      </rPr>
      <t xml:space="preserve"> </t>
    </r>
    <r>
      <rPr>
        <sz val="9"/>
        <rFont val="Arial"/>
        <family val="2"/>
      </rPr>
      <t>(e.g., classrooms, art rooms, gyms and other PE spaces, computer labs, SpEd spaces, resource spaces, OT/ PT spaces, counselor's offices, teacher work rooms,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</si>
</sst>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7" x14ac:knownFonts="1">
    <font>
      <sz val="12"/>
      <color theme="1"/>
      <name val="Times New Roman"/>
      <family val="2"/>
    </font>
    <font>
      <sz val="8"/>
      <color theme="1"/>
      <name val="Calibri"/>
      <family val="2"/>
    </font>
    <font>
      <sz val="12"/>
      <color theme="1"/>
      <name val="Calibri"/>
      <family val="2"/>
    </font>
    <font>
      <sz val="12"/>
      <color theme="0"/>
      <name val="Calibri"/>
      <family val="2"/>
    </font>
    <font>
      <sz val="12"/>
      <color theme="1"/>
      <name val="Times New Roman"/>
      <family val="2"/>
    </font>
    <font>
      <sz val="8"/>
      <name val="Calibri"/>
      <family val="2"/>
    </font>
    <font>
      <b/>
      <sz val="8"/>
      <name val="Calibri"/>
      <family val="2"/>
    </font>
    <font>
      <sz val="10"/>
      <name val="Arial"/>
      <family val="2"/>
    </font>
    <font>
      <sz val="8"/>
      <name val="Arial"/>
      <family val="2"/>
    </font>
    <font>
      <sz val="10"/>
      <name val="Calibri"/>
      <family val="2"/>
    </font>
    <font>
      <b/>
      <u/>
      <sz val="10"/>
      <name val="Calibri"/>
      <family val="2"/>
    </font>
    <font>
      <sz val="10"/>
      <name val="Arial"/>
      <family val="2"/>
    </font>
    <font>
      <b/>
      <sz val="8"/>
      <name val="arial"/>
      <family val="2"/>
    </font>
    <font>
      <b/>
      <sz val="10"/>
      <name val="Arial"/>
      <family val="2"/>
    </font>
    <font>
      <b/>
      <u/>
      <sz val="10"/>
      <name val="Arial"/>
      <family val="2"/>
    </font>
    <font>
      <b/>
      <sz val="10"/>
      <color rgb="FF0070C0"/>
      <name val="Arial"/>
      <family val="2"/>
    </font>
    <font>
      <b/>
      <sz val="10"/>
      <color theme="6" tint="-0.499984740745262"/>
      <name val="Arial"/>
      <family val="2"/>
    </font>
    <font>
      <sz val="8"/>
      <color rgb="FFFF0000"/>
      <name val="Arial"/>
      <family val="2"/>
    </font>
    <font>
      <sz val="8"/>
      <color rgb="FFFF0000"/>
      <name val="Calibri"/>
      <family val="2"/>
    </font>
    <font>
      <b/>
      <u/>
      <sz val="18"/>
      <name val="Arial"/>
      <family val="2"/>
    </font>
    <font>
      <sz val="10"/>
      <name val="Calibri"/>
      <family val="2"/>
      <scheme val="minor"/>
    </font>
    <font>
      <b/>
      <sz val="9"/>
      <name val="arial"/>
      <family val="2"/>
    </font>
    <font>
      <b/>
      <u/>
      <sz val="8"/>
      <name val="Arial"/>
      <family val="2"/>
    </font>
    <font>
      <sz val="9"/>
      <name val="Arial"/>
      <family val="2"/>
    </font>
    <font>
      <sz val="8"/>
      <color theme="1"/>
      <name val="Arial"/>
      <family val="2"/>
    </font>
    <font>
      <b/>
      <sz val="12"/>
      <name val="arial"/>
      <family val="2"/>
    </font>
    <font>
      <sz val="8"/>
      <color theme="3"/>
      <name val="Arial"/>
      <family val="2"/>
    </font>
  </fonts>
  <fills count="9">
    <fill>
      <patternFill patternType="none"/>
    </fill>
    <fill>
      <patternFill patternType="gray125"/>
    </fill>
    <fill>
      <patternFill patternType="solid">
        <fgColor indexed="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7" tint="0.59999389629810485"/>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double">
        <color indexed="64"/>
      </bottom>
      <diagonal/>
    </border>
    <border>
      <left style="thick">
        <color rgb="FF0070C0"/>
      </left>
      <right/>
      <top style="double">
        <color indexed="64"/>
      </top>
      <bottom style="double">
        <color indexed="64"/>
      </bottom>
      <diagonal/>
    </border>
    <border>
      <left style="thick">
        <color rgb="FF0070C0"/>
      </left>
      <right style="thin">
        <color indexed="64"/>
      </right>
      <top/>
      <bottom style="thin">
        <color indexed="64"/>
      </bottom>
      <diagonal/>
    </border>
    <border>
      <left style="thick">
        <color rgb="FF0070C0"/>
      </left>
      <right style="thin">
        <color indexed="64"/>
      </right>
      <top style="thin">
        <color indexed="64"/>
      </top>
      <bottom style="thin">
        <color indexed="64"/>
      </bottom>
      <diagonal/>
    </border>
    <border>
      <left style="thick">
        <color rgb="FF0070C0"/>
      </left>
      <right style="thin">
        <color indexed="64"/>
      </right>
      <top/>
      <bottom style="thick">
        <color rgb="FF0070C0"/>
      </bottom>
      <diagonal/>
    </border>
    <border>
      <left style="thin">
        <color indexed="64"/>
      </left>
      <right style="thin">
        <color indexed="64"/>
      </right>
      <top/>
      <bottom style="thick">
        <color rgb="FF0070C0"/>
      </bottom>
      <diagonal/>
    </border>
    <border>
      <left style="thin">
        <color indexed="64"/>
      </left>
      <right/>
      <top/>
      <bottom style="thick">
        <color rgb="FF0070C0"/>
      </bottom>
      <diagonal/>
    </border>
    <border>
      <left style="thick">
        <color rgb="FF0070C0"/>
      </left>
      <right style="thick">
        <color theme="6" tint="-0.499984740745262"/>
      </right>
      <top/>
      <bottom style="hair">
        <color rgb="FF0070C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thick">
        <color rgb="FF0070C0"/>
      </left>
      <right/>
      <top style="hair">
        <color rgb="FF0070C0"/>
      </top>
      <bottom/>
      <diagonal/>
    </border>
    <border>
      <left style="thick">
        <color theme="6" tint="-0.499984740745262"/>
      </left>
      <right/>
      <top style="thick">
        <color theme="6" tint="-0.499984740745262"/>
      </top>
      <bottom/>
      <diagonal/>
    </border>
    <border>
      <left/>
      <right/>
      <top style="thick">
        <color theme="6" tint="-0.499984740745262"/>
      </top>
      <bottom/>
      <diagonal/>
    </border>
    <border>
      <left/>
      <right style="thick">
        <color theme="6" tint="-0.499984740745262"/>
      </right>
      <top style="thick">
        <color theme="6" tint="-0.499984740745262"/>
      </top>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double">
        <color indexed="64"/>
      </top>
      <bottom style="double">
        <color indexed="64"/>
      </bottom>
      <diagonal/>
    </border>
    <border>
      <left style="thin">
        <color indexed="64"/>
      </left>
      <right style="thick">
        <color rgb="FF0070C0"/>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ck">
        <color rgb="FF0070C0"/>
      </right>
      <top/>
      <bottom style="thick">
        <color rgb="FF0070C0"/>
      </bottom>
      <diagonal/>
    </border>
    <border>
      <left style="double">
        <color indexed="64"/>
      </left>
      <right style="medium">
        <color indexed="64"/>
      </right>
      <top style="double">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thick">
        <color rgb="FF0070C0"/>
      </right>
      <top style="double">
        <color indexed="64"/>
      </top>
      <bottom style="thin">
        <color indexed="64"/>
      </bottom>
      <diagonal/>
    </border>
    <border>
      <left style="thin">
        <color indexed="64"/>
      </left>
      <right style="thick">
        <color rgb="FF0070C0"/>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rgb="FF0070C0"/>
      </top>
      <bottom style="hair">
        <color rgb="FF0070C0"/>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right style="thick">
        <color rgb="FF0070C0"/>
      </right>
      <top style="medium">
        <color indexed="64"/>
      </top>
      <bottom style="double">
        <color indexed="64"/>
      </bottom>
      <diagonal/>
    </border>
    <border>
      <left style="thick">
        <color rgb="FF0070C0"/>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style="medium">
        <color indexed="64"/>
      </left>
      <right style="double">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medium">
        <color indexed="64"/>
      </top>
      <bottom style="double">
        <color indexed="64"/>
      </bottom>
      <diagonal/>
    </border>
    <border>
      <left style="double">
        <color indexed="64"/>
      </left>
      <right/>
      <top style="double">
        <color indexed="64"/>
      </top>
      <bottom style="thin">
        <color indexed="64"/>
      </bottom>
      <diagonal/>
    </border>
    <border>
      <left style="medium">
        <color indexed="64"/>
      </left>
      <right style="double">
        <color indexed="64"/>
      </right>
      <top/>
      <bottom/>
      <diagonal/>
    </border>
    <border>
      <left style="thin">
        <color indexed="64"/>
      </left>
      <right style="thick">
        <color rgb="FF0070C0"/>
      </right>
      <top style="thin">
        <color indexed="64"/>
      </top>
      <bottom/>
      <diagonal/>
    </border>
    <border>
      <left style="thick">
        <color rgb="FF0070C0"/>
      </left>
      <right style="thin">
        <color indexed="64"/>
      </right>
      <top style="thin">
        <color indexed="64"/>
      </top>
      <bottom/>
      <diagonal/>
    </border>
    <border>
      <left style="thick">
        <color rgb="FF0070C0"/>
      </left>
      <right style="thin">
        <color indexed="64"/>
      </right>
      <top style="thin">
        <color indexed="64"/>
      </top>
      <bottom style="medium">
        <color indexed="64"/>
      </bottom>
      <diagonal/>
    </border>
    <border>
      <left/>
      <right style="thick">
        <color rgb="FF0070C0"/>
      </right>
      <top style="thin">
        <color indexed="64"/>
      </top>
      <bottom style="medium">
        <color indexed="64"/>
      </bottom>
      <diagonal/>
    </border>
  </borders>
  <cellStyleXfs count="5">
    <xf numFmtId="0" fontId="0" fillId="0" borderId="0"/>
    <xf numFmtId="9" fontId="4" fillId="0" borderId="0" applyFont="0" applyFill="0" applyBorder="0" applyAlignment="0" applyProtection="0"/>
    <xf numFmtId="0" fontId="7" fillId="0" borderId="0"/>
    <xf numFmtId="9" fontId="11" fillId="0" borderId="0" applyFont="0" applyFill="0" applyBorder="0" applyAlignment="0" applyProtection="0"/>
    <xf numFmtId="43" fontId="4" fillId="0" borderId="0" applyFont="0" applyFill="0" applyBorder="0" applyAlignment="0" applyProtection="0"/>
  </cellStyleXfs>
  <cellXfs count="243">
    <xf numFmtId="0" fontId="0" fillId="0" borderId="0" xfId="0"/>
    <xf numFmtId="0" fontId="7" fillId="0" borderId="0" xfId="2"/>
    <xf numFmtId="0" fontId="3" fillId="0" borderId="0" xfId="2" applyFont="1" applyFill="1"/>
    <xf numFmtId="0" fontId="2" fillId="0" borderId="0" xfId="2" applyFont="1"/>
    <xf numFmtId="0" fontId="1" fillId="0" borderId="0" xfId="2" applyFont="1"/>
    <xf numFmtId="0" fontId="7" fillId="0" borderId="0" xfId="2" applyProtection="1">
      <protection locked="0"/>
    </xf>
    <xf numFmtId="0" fontId="2" fillId="0" borderId="0" xfId="2" applyFont="1" applyFill="1" applyBorder="1"/>
    <xf numFmtId="0" fontId="9" fillId="0" borderId="0" xfId="2" applyFont="1"/>
    <xf numFmtId="0" fontId="5" fillId="0" borderId="0" xfId="2" applyFont="1"/>
    <xf numFmtId="0" fontId="8" fillId="0" borderId="0" xfId="2" applyFont="1" applyBorder="1" applyAlignment="1">
      <alignment wrapText="1"/>
    </xf>
    <xf numFmtId="0" fontId="8" fillId="0" borderId="0" xfId="2" applyFont="1" applyAlignment="1">
      <alignment wrapText="1"/>
    </xf>
    <xf numFmtId="0" fontId="8" fillId="2" borderId="0" xfId="2" applyFont="1" applyFill="1" applyAlignment="1">
      <alignment wrapText="1"/>
    </xf>
    <xf numFmtId="1" fontId="8" fillId="0" borderId="0" xfId="2" applyNumberFormat="1" applyFont="1" applyFill="1" applyBorder="1" applyAlignment="1">
      <alignment horizontal="left" wrapText="1"/>
    </xf>
    <xf numFmtId="0" fontId="7" fillId="0" borderId="0" xfId="2" applyAlignment="1">
      <alignment wrapText="1"/>
    </xf>
    <xf numFmtId="0" fontId="7" fillId="0" borderId="0" xfId="2" applyBorder="1" applyAlignment="1">
      <alignment wrapText="1"/>
    </xf>
    <xf numFmtId="0" fontId="11" fillId="0" borderId="0" xfId="2" applyFont="1" applyBorder="1" applyAlignment="1" applyProtection="1">
      <alignment horizontal="right"/>
      <protection locked="0"/>
    </xf>
    <xf numFmtId="0" fontId="5" fillId="0" borderId="0" xfId="2" applyFont="1" applyFill="1" applyAlignment="1">
      <alignment horizontal="left" vertical="center"/>
    </xf>
    <xf numFmtId="0" fontId="5" fillId="0" borderId="0" xfId="2" applyFont="1" applyFill="1" applyProtection="1">
      <protection locked="0"/>
    </xf>
    <xf numFmtId="0" fontId="7" fillId="0" borderId="0" xfId="2" applyFill="1" applyProtection="1">
      <protection locked="0"/>
    </xf>
    <xf numFmtId="0" fontId="7" fillId="0" borderId="0" xfId="2" applyFill="1"/>
    <xf numFmtId="0" fontId="5" fillId="0" borderId="0" xfId="2" applyFont="1" applyFill="1" applyAlignment="1">
      <alignment horizontal="left" vertical="center" wrapText="1"/>
    </xf>
    <xf numFmtId="0" fontId="8" fillId="0" borderId="0" xfId="2" applyFont="1" applyBorder="1" applyAlignment="1">
      <alignment horizontal="center" wrapText="1"/>
    </xf>
    <xf numFmtId="0" fontId="8" fillId="0" borderId="0" xfId="2" applyFont="1" applyBorder="1" applyAlignment="1">
      <alignment horizontal="left" wrapText="1"/>
    </xf>
    <xf numFmtId="0" fontId="12" fillId="0" borderId="0" xfId="2" applyFont="1" applyBorder="1" applyAlignment="1"/>
    <xf numFmtId="0" fontId="12" fillId="0" borderId="0" xfId="2" applyFont="1" applyBorder="1" applyAlignment="1">
      <alignment horizontal="left" vertical="center"/>
    </xf>
    <xf numFmtId="0" fontId="7" fillId="0" borderId="0" xfId="2" applyBorder="1" applyAlignment="1"/>
    <xf numFmtId="0" fontId="12" fillId="0" borderId="42" xfId="2" applyFont="1" applyBorder="1" applyAlignment="1">
      <alignment horizontal="center" vertical="center" wrapText="1"/>
    </xf>
    <xf numFmtId="0" fontId="7" fillId="0" borderId="0" xfId="2" applyFill="1" applyBorder="1" applyAlignment="1"/>
    <xf numFmtId="0" fontId="13" fillId="0" borderId="45" xfId="2" applyFont="1" applyBorder="1" applyAlignment="1">
      <alignment horizontal="center" wrapText="1"/>
    </xf>
    <xf numFmtId="0" fontId="12" fillId="4" borderId="48" xfId="2" applyFont="1" applyFill="1" applyBorder="1" applyAlignment="1">
      <alignment horizontal="center" vertical="center" wrapText="1"/>
    </xf>
    <xf numFmtId="0" fontId="12" fillId="4" borderId="49" xfId="2" applyFont="1" applyFill="1" applyBorder="1" applyAlignment="1">
      <alignment horizontal="center" vertical="center" wrapText="1"/>
    </xf>
    <xf numFmtId="0" fontId="12" fillId="4" borderId="50" xfId="2" applyFont="1" applyFill="1" applyBorder="1" applyAlignment="1">
      <alignment horizontal="center" vertical="center" wrapText="1"/>
    </xf>
    <xf numFmtId="0" fontId="12" fillId="4" borderId="51" xfId="2" applyFont="1" applyFill="1" applyBorder="1" applyAlignment="1">
      <alignment horizontal="center" vertical="center" wrapText="1"/>
    </xf>
    <xf numFmtId="0" fontId="12" fillId="4" borderId="59" xfId="2" applyFont="1" applyFill="1" applyBorder="1" applyAlignment="1">
      <alignment horizontal="center" vertical="center" wrapText="1"/>
    </xf>
    <xf numFmtId="0" fontId="12" fillId="4" borderId="56" xfId="2" applyFont="1" applyFill="1" applyBorder="1" applyAlignment="1">
      <alignment horizontal="center" vertical="center" wrapText="1"/>
    </xf>
    <xf numFmtId="0" fontId="12" fillId="0" borderId="61" xfId="2" applyFont="1" applyBorder="1" applyAlignment="1">
      <alignment horizontal="left" vertical="center"/>
    </xf>
    <xf numFmtId="0" fontId="12" fillId="0" borderId="33" xfId="2" applyFont="1" applyBorder="1" applyAlignment="1">
      <alignment horizontal="left" vertical="center"/>
    </xf>
    <xf numFmtId="0" fontId="12" fillId="4" borderId="58" xfId="2" applyFont="1" applyFill="1" applyBorder="1" applyAlignment="1">
      <alignment horizontal="left" vertical="center"/>
    </xf>
    <xf numFmtId="0" fontId="12" fillId="4" borderId="38" xfId="2" applyFont="1" applyFill="1" applyBorder="1" applyAlignment="1">
      <alignment horizontal="left" vertical="center"/>
    </xf>
    <xf numFmtId="0" fontId="12" fillId="4" borderId="59" xfId="2" applyFont="1" applyFill="1" applyBorder="1" applyAlignment="1">
      <alignment horizontal="left" vertical="center"/>
    </xf>
    <xf numFmtId="0" fontId="12" fillId="4" borderId="71" xfId="2" applyFont="1" applyFill="1" applyBorder="1" applyAlignment="1">
      <alignment horizontal="center" vertical="center" wrapText="1"/>
    </xf>
    <xf numFmtId="0" fontId="12" fillId="4" borderId="47" xfId="2" applyFont="1" applyFill="1" applyBorder="1" applyAlignment="1">
      <alignment horizontal="center" vertical="center" wrapText="1"/>
    </xf>
    <xf numFmtId="0" fontId="12" fillId="4" borderId="23" xfId="2" applyFont="1" applyFill="1" applyBorder="1" applyAlignment="1">
      <alignment horizontal="center" vertical="center" wrapText="1"/>
    </xf>
    <xf numFmtId="0" fontId="12" fillId="4" borderId="46" xfId="2" applyFont="1" applyFill="1" applyBorder="1" applyAlignment="1">
      <alignment horizontal="center" vertical="center" wrapText="1"/>
    </xf>
    <xf numFmtId="0" fontId="12" fillId="4" borderId="39" xfId="2" applyFont="1" applyFill="1" applyBorder="1" applyAlignment="1">
      <alignment horizontal="center" vertical="center" wrapText="1"/>
    </xf>
    <xf numFmtId="0" fontId="12" fillId="4" borderId="72" xfId="2" applyFont="1" applyFill="1" applyBorder="1" applyAlignment="1">
      <alignment horizontal="center" vertical="center" wrapText="1"/>
    </xf>
    <xf numFmtId="0" fontId="12" fillId="4" borderId="24" xfId="2" applyFont="1" applyFill="1" applyBorder="1" applyAlignment="1">
      <alignment horizontal="center" vertical="center" wrapText="1"/>
    </xf>
    <xf numFmtId="0" fontId="12" fillId="4" borderId="23" xfId="2" applyFont="1" applyFill="1" applyBorder="1" applyAlignment="1" applyProtection="1">
      <alignment horizontal="center" vertical="center" wrapText="1"/>
      <protection locked="0"/>
    </xf>
    <xf numFmtId="0" fontId="12" fillId="0" borderId="4" xfId="2" applyFont="1" applyBorder="1" applyAlignment="1">
      <alignment horizontal="center" vertical="center" wrapText="1"/>
    </xf>
    <xf numFmtId="0" fontId="13" fillId="0" borderId="86" xfId="2" applyFont="1" applyBorder="1" applyAlignment="1">
      <alignment horizontal="center" wrapText="1"/>
    </xf>
    <xf numFmtId="0" fontId="12" fillId="2" borderId="86" xfId="2" applyFont="1" applyFill="1" applyBorder="1" applyAlignment="1">
      <alignment horizontal="center" vertical="center" wrapText="1"/>
    </xf>
    <xf numFmtId="0" fontId="12" fillId="4" borderId="94" xfId="2" applyFont="1" applyFill="1" applyBorder="1" applyAlignment="1">
      <alignment horizontal="center" vertical="center" wrapText="1"/>
    </xf>
    <xf numFmtId="0" fontId="12" fillId="3" borderId="76" xfId="2" applyFont="1" applyFill="1" applyBorder="1" applyAlignment="1">
      <alignment horizontal="center" vertical="center" wrapText="1"/>
    </xf>
    <xf numFmtId="1" fontId="8" fillId="2" borderId="15" xfId="2" applyNumberFormat="1" applyFont="1" applyFill="1" applyBorder="1" applyAlignment="1">
      <alignment horizontal="center" vertical="center" wrapText="1"/>
    </xf>
    <xf numFmtId="1" fontId="12" fillId="2" borderId="73" xfId="2" applyNumberFormat="1" applyFont="1" applyFill="1" applyBorder="1" applyAlignment="1">
      <alignment horizontal="center" vertical="center" wrapText="1"/>
    </xf>
    <xf numFmtId="0" fontId="8" fillId="2" borderId="86" xfId="2" applyFont="1" applyFill="1" applyBorder="1" applyAlignment="1">
      <alignment horizontal="center" vertical="center" wrapText="1"/>
    </xf>
    <xf numFmtId="0" fontId="8" fillId="0" borderId="32" xfId="2" applyFont="1" applyBorder="1" applyAlignment="1">
      <alignment horizontal="center" vertical="center"/>
    </xf>
    <xf numFmtId="0" fontId="8" fillId="0" borderId="31" xfId="2" applyFont="1" applyFill="1" applyBorder="1" applyAlignment="1" applyProtection="1">
      <alignment horizontal="center" vertical="center"/>
      <protection locked="0"/>
    </xf>
    <xf numFmtId="0" fontId="7" fillId="0" borderId="0" xfId="2" applyAlignment="1" applyProtection="1">
      <alignment vertical="center"/>
      <protection locked="0"/>
    </xf>
    <xf numFmtId="0" fontId="7" fillId="0" borderId="0" xfId="2" applyAlignment="1">
      <alignment vertical="center"/>
    </xf>
    <xf numFmtId="1" fontId="12" fillId="2" borderId="15" xfId="2" applyNumberFormat="1" applyFont="1" applyFill="1" applyBorder="1" applyAlignment="1">
      <alignment horizontal="center" vertical="center" wrapText="1"/>
    </xf>
    <xf numFmtId="0" fontId="8" fillId="0" borderId="30" xfId="2" applyFont="1" applyBorder="1" applyAlignment="1">
      <alignment horizontal="center" vertical="center"/>
    </xf>
    <xf numFmtId="0" fontId="8" fillId="0" borderId="36" xfId="2" applyFont="1" applyBorder="1" applyAlignment="1">
      <alignment horizontal="center" vertical="center"/>
    </xf>
    <xf numFmtId="0" fontId="8" fillId="0" borderId="20" xfId="2" applyFont="1" applyFill="1" applyBorder="1" applyAlignment="1" applyProtection="1">
      <alignment horizontal="center" vertical="center"/>
      <protection locked="0"/>
    </xf>
    <xf numFmtId="0" fontId="8" fillId="0" borderId="0" xfId="2" applyFont="1" applyBorder="1" applyAlignment="1">
      <alignment horizontal="center" vertical="center" wrapText="1"/>
    </xf>
    <xf numFmtId="0" fontId="8" fillId="0" borderId="0" xfId="2" applyFont="1" applyBorder="1" applyAlignment="1">
      <alignment horizontal="left" vertical="center" wrapText="1"/>
    </xf>
    <xf numFmtId="0" fontId="8" fillId="0" borderId="0" xfId="2" applyFont="1" applyBorder="1" applyAlignment="1">
      <alignment vertical="center" wrapText="1"/>
    </xf>
    <xf numFmtId="0" fontId="8" fillId="0" borderId="64" xfId="2" applyFont="1" applyBorder="1" applyAlignment="1">
      <alignment vertical="center" wrapText="1"/>
    </xf>
    <xf numFmtId="0" fontId="8" fillId="0" borderId="17" xfId="2" applyFont="1" applyBorder="1" applyAlignment="1">
      <alignment horizontal="center" vertical="center" wrapText="1"/>
    </xf>
    <xf numFmtId="0" fontId="12" fillId="0" borderId="84" xfId="2" applyFont="1" applyBorder="1" applyAlignment="1">
      <alignment horizontal="center" vertical="center" wrapText="1"/>
    </xf>
    <xf numFmtId="0" fontId="12" fillId="0" borderId="85" xfId="2" applyFont="1" applyBorder="1" applyAlignment="1">
      <alignment horizontal="center" vertical="center" wrapText="1"/>
    </xf>
    <xf numFmtId="164" fontId="12" fillId="0" borderId="43" xfId="4" applyNumberFormat="1" applyFont="1" applyBorder="1" applyAlignment="1">
      <alignment horizontal="left" vertical="center" wrapText="1"/>
    </xf>
    <xf numFmtId="0" fontId="8" fillId="0" borderId="83" xfId="2" applyFont="1" applyBorder="1" applyAlignment="1">
      <alignment horizontal="center" vertical="center"/>
    </xf>
    <xf numFmtId="1" fontId="12" fillId="2" borderId="1" xfId="2" applyNumberFormat="1" applyFont="1" applyFill="1" applyBorder="1" applyAlignment="1">
      <alignment horizontal="center" vertical="center" wrapText="1"/>
    </xf>
    <xf numFmtId="0" fontId="14" fillId="0" borderId="0" xfId="2" applyFont="1" applyFill="1" applyBorder="1" applyAlignment="1" applyProtection="1">
      <alignment vertical="center"/>
      <protection locked="0"/>
    </xf>
    <xf numFmtId="0" fontId="7" fillId="0" borderId="0" xfId="2" applyFill="1" applyBorder="1" applyAlignment="1">
      <alignment vertical="center"/>
    </xf>
    <xf numFmtId="0" fontId="12" fillId="0" borderId="60" xfId="2" applyFont="1" applyBorder="1" applyAlignment="1">
      <alignment vertical="center"/>
    </xf>
    <xf numFmtId="0" fontId="12" fillId="0" borderId="35" xfId="2" applyFont="1" applyBorder="1" applyAlignment="1">
      <alignment vertical="center"/>
    </xf>
    <xf numFmtId="0" fontId="12" fillId="0" borderId="61" xfId="2" applyFont="1" applyBorder="1" applyAlignment="1">
      <alignment vertical="center"/>
    </xf>
    <xf numFmtId="0" fontId="12" fillId="0" borderId="33" xfId="2" applyFont="1" applyBorder="1" applyAlignment="1">
      <alignment vertical="center"/>
    </xf>
    <xf numFmtId="0" fontId="10" fillId="0" borderId="0" xfId="2" applyFont="1" applyBorder="1" applyAlignment="1"/>
    <xf numFmtId="0" fontId="5" fillId="0" borderId="0" xfId="2" applyFont="1" applyFill="1" applyAlignment="1">
      <alignment vertical="center"/>
    </xf>
    <xf numFmtId="0" fontId="5" fillId="0" borderId="0" xfId="2" applyFont="1" applyFill="1" applyAlignment="1"/>
    <xf numFmtId="0" fontId="18" fillId="0" borderId="0" xfId="2" applyFont="1" applyAlignment="1"/>
    <xf numFmtId="0" fontId="7" fillId="6" borderId="0" xfId="2" applyFill="1" applyProtection="1">
      <protection locked="0"/>
    </xf>
    <xf numFmtId="0" fontId="12" fillId="6" borderId="43" xfId="2" applyFont="1" applyFill="1" applyBorder="1" applyAlignment="1">
      <alignment horizontal="center" vertical="center" wrapText="1"/>
    </xf>
    <xf numFmtId="0" fontId="12" fillId="6" borderId="44" xfId="2" applyFont="1" applyFill="1" applyBorder="1" applyAlignment="1">
      <alignment horizontal="center" vertical="center" wrapText="1"/>
    </xf>
    <xf numFmtId="0" fontId="12" fillId="0" borderId="104" xfId="2" applyFont="1" applyBorder="1" applyAlignment="1">
      <alignment horizontal="left" vertical="center"/>
    </xf>
    <xf numFmtId="0" fontId="12" fillId="0" borderId="100" xfId="2" applyFont="1" applyBorder="1" applyAlignment="1">
      <alignment horizontal="left" vertical="center"/>
    </xf>
    <xf numFmtId="0" fontId="12" fillId="0" borderId="0" xfId="2" applyFont="1" applyBorder="1" applyAlignment="1">
      <alignment vertical="center"/>
    </xf>
    <xf numFmtId="0" fontId="12" fillId="4" borderId="52" xfId="2" applyFont="1" applyFill="1" applyBorder="1" applyAlignment="1">
      <alignment horizontal="center" vertical="center"/>
    </xf>
    <xf numFmtId="0" fontId="7" fillId="0" borderId="0" xfId="2" applyAlignment="1"/>
    <xf numFmtId="0" fontId="12" fillId="4" borderId="105" xfId="2" applyFont="1" applyFill="1" applyBorder="1" applyAlignment="1" applyProtection="1">
      <alignment horizontal="center" vertical="center" wrapText="1"/>
      <protection locked="0"/>
    </xf>
    <xf numFmtId="0" fontId="12" fillId="4" borderId="116" xfId="2" applyFont="1" applyFill="1" applyBorder="1" applyAlignment="1" applyProtection="1">
      <alignment horizontal="center" vertical="center" wrapText="1"/>
      <protection locked="0"/>
    </xf>
    <xf numFmtId="0" fontId="7" fillId="0" borderId="111" xfId="2" applyBorder="1" applyProtection="1">
      <protection locked="0"/>
    </xf>
    <xf numFmtId="0" fontId="14" fillId="0" borderId="111" xfId="2" applyFont="1" applyFill="1" applyBorder="1" applyAlignment="1" applyProtection="1">
      <alignment vertical="center"/>
      <protection locked="0"/>
    </xf>
    <xf numFmtId="0" fontId="7" fillId="0" borderId="16" xfId="2" applyBorder="1" applyProtection="1">
      <protection locked="0"/>
    </xf>
    <xf numFmtId="0" fontId="22" fillId="0" borderId="34" xfId="2" applyFont="1" applyFill="1" applyBorder="1" applyAlignment="1" applyProtection="1">
      <alignment vertical="center"/>
      <protection locked="0"/>
    </xf>
    <xf numFmtId="0" fontId="12" fillId="0" borderId="60" xfId="2" applyFont="1" applyBorder="1" applyAlignment="1"/>
    <xf numFmtId="0" fontId="12" fillId="0" borderId="35" xfId="2" applyFont="1" applyBorder="1" applyAlignment="1"/>
    <xf numFmtId="0" fontId="12" fillId="4" borderId="52" xfId="2" applyFont="1" applyFill="1" applyBorder="1" applyAlignment="1">
      <alignment horizontal="right" vertical="center"/>
    </xf>
    <xf numFmtId="0" fontId="5" fillId="0" borderId="0" xfId="2" applyFont="1" applyAlignment="1"/>
    <xf numFmtId="0" fontId="8" fillId="0" borderId="31" xfId="2" applyFont="1" applyBorder="1" applyProtection="1">
      <protection locked="0"/>
    </xf>
    <xf numFmtId="1" fontId="23" fillId="2" borderId="62" xfId="2" applyNumberFormat="1" applyFont="1" applyFill="1" applyBorder="1" applyAlignment="1">
      <alignment horizontal="center" wrapText="1"/>
    </xf>
    <xf numFmtId="1" fontId="23" fillId="2" borderId="16" xfId="2" applyNumberFormat="1" applyFont="1" applyFill="1" applyBorder="1" applyAlignment="1">
      <alignment horizontal="center" wrapText="1"/>
    </xf>
    <xf numFmtId="0" fontId="8" fillId="0" borderId="52" xfId="2" applyFont="1" applyBorder="1" applyAlignment="1">
      <alignment horizontal="left" vertical="center" wrapText="1"/>
    </xf>
    <xf numFmtId="0" fontId="8" fillId="0" borderId="53" xfId="2" applyFont="1" applyBorder="1" applyAlignment="1">
      <alignment horizontal="left" vertical="center" wrapText="1"/>
    </xf>
    <xf numFmtId="0" fontId="12" fillId="0" borderId="54" xfId="2" applyFont="1" applyFill="1" applyBorder="1" applyAlignment="1">
      <alignment horizontal="right" vertical="center" wrapText="1"/>
    </xf>
    <xf numFmtId="0" fontId="25" fillId="7" borderId="96" xfId="2" applyFont="1" applyFill="1" applyBorder="1" applyAlignment="1">
      <alignment vertical="center"/>
    </xf>
    <xf numFmtId="0" fontId="25" fillId="7" borderId="97" xfId="2" applyFont="1" applyFill="1" applyBorder="1" applyAlignment="1">
      <alignment vertical="center"/>
    </xf>
    <xf numFmtId="0" fontId="23" fillId="7" borderId="98" xfId="2" applyFont="1" applyFill="1" applyBorder="1" applyAlignment="1">
      <alignment horizontal="left" vertical="center"/>
    </xf>
    <xf numFmtId="0" fontId="23" fillId="7" borderId="13" xfId="2" applyFont="1" applyFill="1" applyBorder="1" applyAlignment="1">
      <alignment horizontal="left"/>
    </xf>
    <xf numFmtId="0" fontId="23" fillId="7" borderId="98" xfId="2" applyFont="1" applyFill="1" applyBorder="1" applyAlignment="1">
      <alignment horizontal="left"/>
    </xf>
    <xf numFmtId="0" fontId="8" fillId="7" borderId="14" xfId="2" applyFont="1" applyFill="1" applyBorder="1" applyAlignment="1">
      <alignment horizontal="left"/>
    </xf>
    <xf numFmtId="18" fontId="23" fillId="7" borderId="103" xfId="2" applyNumberFormat="1" applyFont="1" applyFill="1" applyBorder="1" applyAlignment="1">
      <alignment horizontal="center"/>
    </xf>
    <xf numFmtId="18" fontId="23" fillId="7" borderId="9" xfId="2" applyNumberFormat="1" applyFont="1" applyFill="1" applyBorder="1" applyAlignment="1">
      <alignment horizontal="center"/>
    </xf>
    <xf numFmtId="0" fontId="23" fillId="7" borderId="12" xfId="2" applyFont="1" applyFill="1" applyBorder="1" applyAlignment="1">
      <alignment horizontal="center"/>
    </xf>
    <xf numFmtId="0" fontId="23" fillId="7" borderId="29" xfId="2" applyFont="1" applyFill="1" applyBorder="1" applyAlignment="1">
      <alignment horizontal="center" wrapText="1"/>
    </xf>
    <xf numFmtId="0" fontId="23" fillId="7" borderId="1" xfId="2" applyFont="1" applyFill="1" applyBorder="1" applyAlignment="1">
      <alignment horizontal="center" wrapText="1"/>
    </xf>
    <xf numFmtId="0" fontId="23" fillId="7" borderId="9" xfId="2" applyFont="1" applyFill="1" applyBorder="1" applyAlignment="1">
      <alignment horizontal="center" wrapText="1"/>
    </xf>
    <xf numFmtId="0" fontId="21" fillId="0" borderId="55" xfId="2" applyFont="1" applyBorder="1" applyAlignment="1">
      <alignment horizontal="center" wrapText="1"/>
    </xf>
    <xf numFmtId="0" fontId="21" fillId="0" borderId="2" xfId="2" applyFont="1" applyBorder="1" applyAlignment="1">
      <alignment horizontal="center" wrapText="1"/>
    </xf>
    <xf numFmtId="0" fontId="21" fillId="0" borderId="3" xfId="2" applyFont="1" applyBorder="1" applyAlignment="1">
      <alignment horizontal="center" wrapText="1"/>
    </xf>
    <xf numFmtId="0" fontId="23" fillId="7" borderId="106" xfId="2" applyFont="1" applyFill="1" applyBorder="1" applyAlignment="1" applyProtection="1">
      <alignment horizontal="center" vertical="center"/>
      <protection locked="0"/>
    </xf>
    <xf numFmtId="0" fontId="23" fillId="7" borderId="31" xfId="2" applyFont="1" applyFill="1" applyBorder="1" applyAlignment="1" applyProtection="1">
      <alignment horizontal="center" vertical="center"/>
      <protection locked="0"/>
    </xf>
    <xf numFmtId="0" fontId="12" fillId="7" borderId="63" xfId="2" applyFont="1" applyFill="1" applyBorder="1" applyAlignment="1">
      <alignment horizontal="center" vertical="center" wrapText="1"/>
    </xf>
    <xf numFmtId="0" fontId="8" fillId="7" borderId="117" xfId="2" applyFont="1" applyFill="1" applyBorder="1" applyAlignment="1">
      <alignment horizontal="left" vertical="center" wrapText="1"/>
    </xf>
    <xf numFmtId="0" fontId="8" fillId="7" borderId="101" xfId="2" applyFont="1" applyFill="1" applyBorder="1" applyAlignment="1">
      <alignment horizontal="left" vertical="center" wrapText="1"/>
    </xf>
    <xf numFmtId="0" fontId="8" fillId="7" borderId="80" xfId="2" applyFont="1" applyFill="1" applyBorder="1" applyAlignment="1">
      <alignment horizontal="left" vertical="center" wrapText="1"/>
    </xf>
    <xf numFmtId="0" fontId="8" fillId="7" borderId="40" xfId="2" applyFont="1" applyFill="1" applyBorder="1" applyAlignment="1">
      <alignment horizontal="center" vertical="center" wrapText="1"/>
    </xf>
    <xf numFmtId="0" fontId="8" fillId="7" borderId="15" xfId="2" applyFont="1" applyFill="1" applyBorder="1" applyAlignment="1">
      <alignment horizontal="center" vertical="center" wrapText="1"/>
    </xf>
    <xf numFmtId="0" fontId="12" fillId="7" borderId="102" xfId="2" applyFont="1" applyFill="1" applyBorder="1" applyAlignment="1">
      <alignment horizontal="center" vertical="center" wrapText="1"/>
    </xf>
    <xf numFmtId="0" fontId="8" fillId="7" borderId="98" xfId="2" applyFont="1" applyFill="1" applyBorder="1" applyAlignment="1">
      <alignment horizontal="left" vertical="center" wrapText="1"/>
    </xf>
    <xf numFmtId="0" fontId="8" fillId="7" borderId="29" xfId="2" applyFont="1" applyFill="1" applyBorder="1" applyAlignment="1">
      <alignment horizontal="left" vertical="center" wrapText="1"/>
    </xf>
    <xf numFmtId="0" fontId="8" fillId="7" borderId="81" xfId="2" applyFont="1" applyFill="1" applyBorder="1" applyAlignment="1">
      <alignment horizontal="left" vertical="center" wrapText="1"/>
    </xf>
    <xf numFmtId="0" fontId="8" fillId="7" borderId="41" xfId="2" applyFont="1" applyFill="1" applyBorder="1" applyAlignment="1">
      <alignment horizontal="center" vertical="center" wrapText="1"/>
    </xf>
    <xf numFmtId="0" fontId="8" fillId="7" borderId="1" xfId="2" applyFont="1" applyFill="1" applyBorder="1" applyAlignment="1">
      <alignment horizontal="center" vertical="center" wrapText="1"/>
    </xf>
    <xf numFmtId="0" fontId="12" fillId="7" borderId="52" xfId="2" applyFont="1" applyFill="1" applyBorder="1" applyAlignment="1">
      <alignment horizontal="center" vertical="center" wrapText="1"/>
    </xf>
    <xf numFmtId="0" fontId="8" fillId="7" borderId="28" xfId="2" applyFont="1" applyFill="1" applyBorder="1" applyAlignment="1">
      <alignment horizontal="left" vertical="center" wrapText="1"/>
    </xf>
    <xf numFmtId="0" fontId="8" fillId="7" borderId="119" xfId="2" applyFont="1" applyFill="1" applyBorder="1" applyAlignment="1">
      <alignment horizontal="left" vertical="center" wrapText="1"/>
    </xf>
    <xf numFmtId="0" fontId="8" fillId="7" borderId="120" xfId="2" applyFont="1" applyFill="1" applyBorder="1" applyAlignment="1">
      <alignment horizontal="center" vertical="center" wrapText="1"/>
    </xf>
    <xf numFmtId="0" fontId="8" fillId="7" borderId="22" xfId="2" applyFont="1" applyFill="1" applyBorder="1" applyAlignment="1">
      <alignment horizontal="center" vertical="center" wrapText="1"/>
    </xf>
    <xf numFmtId="0" fontId="12" fillId="7" borderId="118" xfId="2" applyFont="1" applyFill="1" applyBorder="1" applyAlignment="1">
      <alignment horizontal="center" vertical="center" wrapText="1"/>
    </xf>
    <xf numFmtId="0" fontId="12" fillId="7" borderId="57" xfId="2" applyFont="1" applyFill="1" applyBorder="1" applyAlignment="1">
      <alignment horizontal="center" vertical="center" wrapText="1"/>
    </xf>
    <xf numFmtId="0" fontId="8" fillId="7" borderId="31" xfId="2" applyFont="1" applyFill="1" applyBorder="1" applyAlignment="1">
      <alignment horizontal="center" vertical="center" wrapText="1"/>
    </xf>
    <xf numFmtId="0" fontId="8" fillId="7" borderId="19" xfId="2" applyFont="1" applyFill="1" applyBorder="1" applyAlignment="1">
      <alignment horizontal="center" vertical="center" wrapText="1"/>
    </xf>
    <xf numFmtId="0" fontId="8" fillId="7" borderId="82" xfId="2" applyFont="1" applyFill="1" applyBorder="1" applyAlignment="1">
      <alignment horizontal="center" vertical="center" wrapText="1"/>
    </xf>
    <xf numFmtId="0" fontId="8" fillId="7" borderId="18"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21" xfId="2" applyFont="1" applyFill="1" applyBorder="1" applyAlignment="1">
      <alignment horizontal="center" vertical="center" wrapText="1"/>
    </xf>
    <xf numFmtId="2" fontId="23" fillId="7" borderId="9" xfId="2" applyNumberFormat="1" applyFont="1" applyFill="1" applyBorder="1" applyAlignment="1">
      <alignment horizontal="center"/>
    </xf>
    <xf numFmtId="0" fontId="17" fillId="7" borderId="10" xfId="2" applyFont="1" applyFill="1" applyBorder="1" applyAlignment="1">
      <alignment horizontal="center" vertical="center" wrapText="1"/>
    </xf>
    <xf numFmtId="0" fontId="17" fillId="7" borderId="11" xfId="2" applyFont="1" applyFill="1" applyBorder="1" applyAlignment="1">
      <alignment horizontal="center" vertical="center" wrapText="1"/>
    </xf>
    <xf numFmtId="0" fontId="17" fillId="7" borderId="20" xfId="2" applyFont="1" applyFill="1" applyBorder="1" applyAlignment="1">
      <alignment horizontal="center" vertical="center" wrapText="1"/>
    </xf>
    <xf numFmtId="0" fontId="8" fillId="7" borderId="121" xfId="2" applyFont="1" applyFill="1" applyBorder="1" applyAlignment="1">
      <alignment horizontal="center" vertical="center" wrapText="1"/>
    </xf>
    <xf numFmtId="0" fontId="8" fillId="7" borderId="11" xfId="2" applyFont="1" applyFill="1" applyBorder="1" applyAlignment="1">
      <alignment horizontal="center" vertical="center" wrapText="1"/>
    </xf>
    <xf numFmtId="1" fontId="8" fillId="2" borderId="11" xfId="2" applyNumberFormat="1" applyFont="1" applyFill="1" applyBorder="1" applyAlignment="1">
      <alignment horizontal="center" vertical="center" wrapText="1"/>
    </xf>
    <xf numFmtId="1" fontId="12" fillId="2" borderId="11" xfId="2" applyNumberFormat="1" applyFont="1" applyFill="1" applyBorder="1" applyAlignment="1">
      <alignment horizontal="center" vertical="center" wrapText="1"/>
    </xf>
    <xf numFmtId="0" fontId="12" fillId="4" borderId="57" xfId="2" applyFont="1" applyFill="1" applyBorder="1" applyAlignment="1">
      <alignment horizontal="right" vertical="center"/>
    </xf>
    <xf numFmtId="0" fontId="23" fillId="7" borderId="99" xfId="2" applyFont="1" applyFill="1" applyBorder="1" applyAlignment="1">
      <alignment horizontal="left"/>
    </xf>
    <xf numFmtId="0" fontId="23" fillId="7" borderId="74" xfId="2" applyFont="1" applyFill="1" applyBorder="1" applyAlignment="1">
      <alignment horizontal="center" vertical="center" wrapText="1"/>
    </xf>
    <xf numFmtId="0" fontId="23" fillId="7" borderId="31" xfId="2" applyFont="1" applyFill="1" applyBorder="1" applyAlignment="1">
      <alignment horizontal="center" vertical="center" wrapText="1"/>
    </xf>
    <xf numFmtId="0" fontId="23" fillId="7" borderId="19" xfId="2" applyFont="1" applyFill="1" applyBorder="1" applyAlignment="1">
      <alignment horizontal="center" vertical="center" wrapText="1"/>
    </xf>
    <xf numFmtId="0" fontId="23" fillId="7" borderId="82" xfId="2" applyFont="1" applyFill="1" applyBorder="1" applyAlignment="1">
      <alignment horizontal="center" vertical="center" wrapText="1"/>
    </xf>
    <xf numFmtId="9" fontId="12" fillId="0" borderId="95" xfId="2" applyNumberFormat="1" applyFont="1" applyFill="1" applyBorder="1" applyAlignment="1">
      <alignment horizontal="center" vertical="center" wrapText="1"/>
    </xf>
    <xf numFmtId="9" fontId="12" fillId="0" borderId="77" xfId="2" applyNumberFormat="1" applyFont="1" applyFill="1" applyBorder="1" applyAlignment="1">
      <alignment horizontal="center" vertical="center" wrapText="1"/>
    </xf>
    <xf numFmtId="9" fontId="12" fillId="0" borderId="78" xfId="2" applyNumberFormat="1" applyFont="1" applyFill="1" applyBorder="1" applyAlignment="1">
      <alignment horizontal="center" vertical="center" wrapText="1"/>
    </xf>
    <xf numFmtId="9" fontId="12" fillId="0" borderId="79" xfId="2" applyNumberFormat="1" applyFont="1" applyFill="1" applyBorder="1" applyAlignment="1">
      <alignment horizontal="center" vertical="center" wrapText="1"/>
    </xf>
    <xf numFmtId="10" fontId="12" fillId="0" borderId="75" xfId="2" applyNumberFormat="1" applyFont="1" applyFill="1" applyBorder="1" applyAlignment="1">
      <alignment horizontal="center" vertical="center" wrapText="1"/>
    </xf>
    <xf numFmtId="0" fontId="13" fillId="3" borderId="93" xfId="2" applyFont="1" applyFill="1" applyBorder="1" applyAlignment="1">
      <alignment horizontal="center" vertical="center" wrapText="1"/>
    </xf>
    <xf numFmtId="0" fontId="12" fillId="5" borderId="76" xfId="2" applyFont="1" applyFill="1" applyBorder="1" applyAlignment="1" applyProtection="1">
      <alignment horizontal="center" vertical="center" wrapText="1"/>
      <protection locked="0"/>
    </xf>
    <xf numFmtId="9" fontId="12" fillId="0" borderId="77" xfId="1" applyFont="1" applyFill="1" applyBorder="1" applyAlignment="1">
      <alignment horizontal="center" vertical="center" wrapText="1"/>
    </xf>
    <xf numFmtId="9" fontId="12" fillId="0" borderId="78" xfId="1" applyFont="1" applyFill="1" applyBorder="1" applyAlignment="1">
      <alignment horizontal="center" vertical="center" wrapText="1"/>
    </xf>
    <xf numFmtId="9" fontId="12" fillId="0" borderId="79" xfId="1" applyFont="1" applyFill="1" applyBorder="1" applyAlignment="1">
      <alignment horizontal="center" vertical="center" wrapText="1"/>
    </xf>
    <xf numFmtId="10" fontId="12" fillId="0" borderId="68" xfId="2" applyNumberFormat="1" applyFont="1" applyFill="1" applyBorder="1" applyAlignment="1">
      <alignment horizontal="center" vertical="center" wrapText="1"/>
    </xf>
    <xf numFmtId="0" fontId="19" fillId="0" borderId="0" xfId="2" applyFont="1" applyAlignment="1">
      <alignment horizontal="center"/>
    </xf>
    <xf numFmtId="0" fontId="13" fillId="5" borderId="70" xfId="2" applyFont="1" applyFill="1" applyBorder="1" applyAlignment="1">
      <alignment horizontal="center" vertical="center"/>
    </xf>
    <xf numFmtId="0" fontId="13" fillId="5" borderId="6" xfId="2" applyFont="1" applyFill="1" applyBorder="1" applyAlignment="1">
      <alignment horizontal="center" vertical="center"/>
    </xf>
    <xf numFmtId="0" fontId="13" fillId="5" borderId="7" xfId="2" applyFont="1" applyFill="1" applyBorder="1" applyAlignment="1">
      <alignment horizontal="center" vertical="center"/>
    </xf>
    <xf numFmtId="0" fontId="13" fillId="8" borderId="5" xfId="2" applyFont="1" applyFill="1" applyBorder="1" applyAlignment="1">
      <alignment horizontal="center" vertical="center" wrapText="1"/>
    </xf>
    <xf numFmtId="0" fontId="13" fillId="8" borderId="6" xfId="2" applyFont="1" applyFill="1" applyBorder="1" applyAlignment="1">
      <alignment horizontal="center" vertical="center" wrapText="1"/>
    </xf>
    <xf numFmtId="0" fontId="13" fillId="8" borderId="69" xfId="2" applyFont="1" applyFill="1" applyBorder="1" applyAlignment="1">
      <alignment horizontal="center" vertical="center" wrapText="1"/>
    </xf>
    <xf numFmtId="0" fontId="15" fillId="0" borderId="87" xfId="2" applyFont="1" applyBorder="1" applyAlignment="1">
      <alignment horizontal="center" wrapText="1"/>
    </xf>
    <xf numFmtId="0" fontId="13" fillId="0" borderId="88" xfId="2" applyFont="1" applyBorder="1" applyAlignment="1">
      <alignment horizontal="center" wrapText="1"/>
    </xf>
    <xf numFmtId="0" fontId="13" fillId="0" borderId="89" xfId="2" applyFont="1" applyBorder="1" applyAlignment="1">
      <alignment horizontal="center" wrapText="1"/>
    </xf>
    <xf numFmtId="0" fontId="16" fillId="0" borderId="65" xfId="2" applyFont="1" applyBorder="1" applyAlignment="1">
      <alignment horizontal="center"/>
    </xf>
    <xf numFmtId="0" fontId="16" fillId="0" borderId="66" xfId="2" applyFont="1" applyBorder="1" applyAlignment="1">
      <alignment horizontal="center"/>
    </xf>
    <xf numFmtId="0" fontId="16" fillId="0" borderId="67" xfId="2" applyFont="1" applyBorder="1" applyAlignment="1">
      <alignment horizontal="center"/>
    </xf>
    <xf numFmtId="0" fontId="23" fillId="7" borderId="82" xfId="2" applyFont="1" applyFill="1" applyBorder="1" applyAlignment="1" applyProtection="1">
      <alignment horizontal="center" vertical="center"/>
      <protection locked="0"/>
    </xf>
    <xf numFmtId="0" fontId="23" fillId="7" borderId="31" xfId="2" applyFont="1" applyFill="1" applyBorder="1" applyAlignment="1" applyProtection="1">
      <alignment horizontal="center" vertical="center"/>
      <protection locked="0"/>
    </xf>
    <xf numFmtId="0" fontId="23" fillId="7" borderId="83" xfId="0" applyFont="1" applyFill="1" applyBorder="1" applyAlignment="1">
      <alignment horizontal="center" vertical="center"/>
    </xf>
    <xf numFmtId="0" fontId="23" fillId="7" borderId="32" xfId="0" applyFont="1" applyFill="1" applyBorder="1" applyAlignment="1">
      <alignment horizontal="center" vertical="center"/>
    </xf>
    <xf numFmtId="0" fontId="23" fillId="7" borderId="82" xfId="0" applyFont="1" applyFill="1" applyBorder="1" applyAlignment="1">
      <alignment horizontal="center" vertical="center"/>
    </xf>
    <xf numFmtId="0" fontId="23" fillId="7" borderId="31" xfId="0" applyFont="1" applyFill="1" applyBorder="1" applyAlignment="1">
      <alignment horizontal="center" vertical="center"/>
    </xf>
    <xf numFmtId="0" fontId="24" fillId="0" borderId="19" xfId="0" applyFont="1" applyBorder="1" applyAlignment="1">
      <alignment horizontal="left" wrapText="1"/>
    </xf>
    <xf numFmtId="0" fontId="24" fillId="0" borderId="33" xfId="0" applyFont="1" applyBorder="1" applyAlignment="1">
      <alignment horizontal="left" wrapText="1"/>
    </xf>
    <xf numFmtId="0" fontId="24" fillId="0" borderId="13" xfId="0" applyFont="1" applyBorder="1" applyAlignment="1">
      <alignment horizontal="left" wrapText="1"/>
    </xf>
    <xf numFmtId="0" fontId="8" fillId="0" borderId="19" xfId="2" applyFont="1" applyBorder="1" applyAlignment="1" applyProtection="1">
      <alignment horizontal="left" wrapText="1"/>
      <protection locked="0"/>
    </xf>
    <xf numFmtId="0" fontId="8" fillId="0" borderId="33" xfId="2" applyFont="1" applyBorder="1" applyAlignment="1" applyProtection="1">
      <alignment horizontal="left" wrapText="1"/>
      <protection locked="0"/>
    </xf>
    <xf numFmtId="0" fontId="8" fillId="0" borderId="13" xfId="2" applyFont="1" applyBorder="1" applyAlignment="1" applyProtection="1">
      <alignment horizontal="left" wrapText="1"/>
      <protection locked="0"/>
    </xf>
    <xf numFmtId="0" fontId="13" fillId="4" borderId="91" xfId="2" applyFont="1" applyFill="1" applyBorder="1" applyAlignment="1">
      <alignment horizontal="center" vertical="center" wrapText="1"/>
    </xf>
    <xf numFmtId="0" fontId="13" fillId="4" borderId="38" xfId="2" applyFont="1" applyFill="1" applyBorder="1" applyAlignment="1">
      <alignment horizontal="center" vertical="center" wrapText="1"/>
    </xf>
    <xf numFmtId="0" fontId="13" fillId="4" borderId="92" xfId="2" applyFont="1" applyFill="1" applyBorder="1" applyAlignment="1">
      <alignment horizontal="center" vertical="center" wrapText="1"/>
    </xf>
    <xf numFmtId="0" fontId="13" fillId="4" borderId="116" xfId="2" applyFont="1" applyFill="1" applyBorder="1" applyAlignment="1" applyProtection="1">
      <alignment horizontal="center" vertical="center"/>
      <protection locked="0"/>
    </xf>
    <xf numFmtId="0" fontId="13" fillId="4" borderId="38" xfId="2" applyFont="1" applyFill="1" applyBorder="1" applyAlignment="1" applyProtection="1">
      <alignment horizontal="center" vertical="center"/>
      <protection locked="0"/>
    </xf>
    <xf numFmtId="0" fontId="13" fillId="4" borderId="59" xfId="2" applyFont="1" applyFill="1" applyBorder="1" applyAlignment="1" applyProtection="1">
      <alignment horizontal="center" vertical="center"/>
      <protection locked="0"/>
    </xf>
    <xf numFmtId="0" fontId="12" fillId="0" borderId="107" xfId="2" applyFont="1" applyBorder="1" applyAlignment="1">
      <alignment horizontal="left" vertical="center"/>
    </xf>
    <xf numFmtId="0" fontId="12" fillId="0" borderId="109" xfId="2" applyFont="1" applyBorder="1" applyAlignment="1">
      <alignment horizontal="left" vertical="center"/>
    </xf>
    <xf numFmtId="0" fontId="12" fillId="0" borderId="110" xfId="2" applyFont="1" applyBorder="1" applyAlignment="1">
      <alignment horizontal="left" vertical="center"/>
    </xf>
    <xf numFmtId="0" fontId="12" fillId="0" borderId="108" xfId="2" applyFont="1" applyBorder="1" applyAlignment="1">
      <alignment horizontal="left" vertical="center"/>
    </xf>
    <xf numFmtId="0" fontId="12" fillId="0" borderId="111" xfId="2" applyFont="1" applyBorder="1" applyAlignment="1">
      <alignment horizontal="left" vertical="center"/>
    </xf>
    <xf numFmtId="0" fontId="12" fillId="0" borderId="112" xfId="2" applyFont="1" applyBorder="1" applyAlignment="1">
      <alignment horizontal="left" vertical="center"/>
    </xf>
    <xf numFmtId="0" fontId="23" fillId="7" borderId="83" xfId="2" applyFont="1" applyFill="1" applyBorder="1" applyAlignment="1">
      <alignment horizontal="center" vertical="center"/>
    </xf>
    <xf numFmtId="0" fontId="23" fillId="7" borderId="32" xfId="2" applyFont="1" applyFill="1" applyBorder="1" applyAlignment="1">
      <alignment horizontal="center" vertical="center"/>
    </xf>
    <xf numFmtId="0" fontId="8" fillId="0" borderId="19" xfId="2" applyFont="1" applyBorder="1" applyAlignment="1" applyProtection="1">
      <alignment horizontal="left" vertical="center"/>
      <protection locked="0"/>
    </xf>
    <xf numFmtId="0" fontId="8" fillId="0" borderId="33" xfId="2" applyFont="1" applyBorder="1" applyAlignment="1" applyProtection="1">
      <alignment horizontal="left" vertical="center"/>
      <protection locked="0"/>
    </xf>
    <xf numFmtId="0" fontId="8" fillId="0" borderId="13" xfId="2" applyFont="1" applyBorder="1" applyAlignment="1" applyProtection="1">
      <alignment horizontal="left" vertical="center"/>
      <protection locked="0"/>
    </xf>
    <xf numFmtId="0" fontId="8" fillId="0" borderId="20" xfId="2" applyFont="1" applyBorder="1" applyAlignment="1" applyProtection="1">
      <alignment horizontal="left" vertical="center"/>
      <protection locked="0"/>
    </xf>
    <xf numFmtId="0" fontId="8" fillId="0" borderId="100" xfId="2" applyFont="1" applyBorder="1" applyAlignment="1" applyProtection="1">
      <alignment horizontal="left" vertical="center"/>
      <protection locked="0"/>
    </xf>
    <xf numFmtId="0" fontId="8" fillId="0" borderId="14" xfId="2" applyFont="1" applyBorder="1" applyAlignment="1" applyProtection="1">
      <alignment horizontal="left" vertical="center"/>
      <protection locked="0"/>
    </xf>
    <xf numFmtId="0" fontId="12" fillId="0" borderId="114" xfId="2" applyFont="1" applyBorder="1" applyAlignment="1">
      <alignment horizontal="left" vertical="center"/>
    </xf>
    <xf numFmtId="0" fontId="12" fillId="0" borderId="27" xfId="2" applyFont="1" applyBorder="1" applyAlignment="1">
      <alignment horizontal="left" vertical="center"/>
    </xf>
    <xf numFmtId="0" fontId="12" fillId="0" borderId="115" xfId="2" applyFont="1" applyBorder="1" applyAlignment="1">
      <alignment horizontal="left" vertical="center"/>
    </xf>
    <xf numFmtId="0" fontId="12" fillId="4" borderId="26" xfId="2" applyFont="1" applyFill="1" applyBorder="1" applyAlignment="1">
      <alignment horizontal="center" vertical="center" wrapText="1"/>
    </xf>
    <xf numFmtId="0" fontId="12" fillId="4" borderId="25" xfId="2" applyFont="1" applyFill="1" applyBorder="1" applyAlignment="1">
      <alignment horizontal="center" vertical="center" wrapText="1"/>
    </xf>
    <xf numFmtId="0" fontId="23" fillId="7" borderId="83" xfId="2" applyFont="1" applyFill="1" applyBorder="1" applyAlignment="1">
      <alignment horizontal="center" vertical="center" wrapText="1"/>
    </xf>
    <xf numFmtId="0" fontId="23" fillId="7" borderId="113" xfId="2" applyFont="1" applyFill="1" applyBorder="1" applyAlignment="1">
      <alignment horizontal="center" vertical="center" wrapText="1"/>
    </xf>
    <xf numFmtId="0" fontId="23" fillId="7" borderId="82" xfId="2" applyFont="1" applyFill="1" applyBorder="1" applyAlignment="1">
      <alignment horizontal="center" vertical="center"/>
    </xf>
    <xf numFmtId="0" fontId="23" fillId="7" borderId="37" xfId="2" applyFont="1" applyFill="1" applyBorder="1" applyAlignment="1">
      <alignment horizontal="center" vertical="center"/>
    </xf>
    <xf numFmtId="0" fontId="13" fillId="4" borderId="58" xfId="2" applyFont="1" applyFill="1" applyBorder="1" applyAlignment="1">
      <alignment horizontal="center" wrapText="1"/>
    </xf>
    <xf numFmtId="0" fontId="13" fillId="4" borderId="38" xfId="2" applyFont="1" applyFill="1" applyBorder="1" applyAlignment="1">
      <alignment horizontal="center" wrapText="1"/>
    </xf>
    <xf numFmtId="0" fontId="13" fillId="4" borderId="90" xfId="2" applyFont="1" applyFill="1" applyBorder="1" applyAlignment="1">
      <alignment horizontal="center" wrapText="1"/>
    </xf>
    <xf numFmtId="0" fontId="12" fillId="4" borderId="58" xfId="2" applyFont="1" applyFill="1" applyBorder="1" applyAlignment="1">
      <alignment horizontal="center" vertical="center" wrapText="1"/>
    </xf>
    <xf numFmtId="0" fontId="12" fillId="4" borderId="38" xfId="2" applyFont="1" applyFill="1" applyBorder="1" applyAlignment="1">
      <alignment horizontal="center" vertical="center" wrapText="1"/>
    </xf>
    <xf numFmtId="0" fontId="12" fillId="4" borderId="92" xfId="2" applyFont="1" applyFill="1" applyBorder="1" applyAlignment="1">
      <alignment horizontal="center" vertical="center" wrapText="1"/>
    </xf>
    <xf numFmtId="0" fontId="9" fillId="3" borderId="0" xfId="2" applyFont="1" applyFill="1" applyAlignment="1">
      <alignment horizontal="left" vertical="top" wrapText="1"/>
    </xf>
    <xf numFmtId="0" fontId="20" fillId="5" borderId="0" xfId="2" applyFont="1" applyFill="1" applyAlignment="1">
      <alignment horizontal="left" vertical="top" wrapText="1"/>
    </xf>
    <xf numFmtId="0" fontId="20" fillId="8" borderId="0" xfId="2" applyFont="1" applyFill="1" applyBorder="1" applyAlignment="1">
      <alignment horizontal="left" vertical="top" wrapText="1"/>
    </xf>
    <xf numFmtId="0" fontId="26" fillId="7" borderId="99" xfId="2" applyFont="1" applyFill="1" applyBorder="1" applyAlignment="1">
      <alignment horizontal="left" vertical="center" wrapText="1"/>
    </xf>
    <xf numFmtId="0" fontId="26" fillId="7" borderId="100" xfId="2" applyFont="1" applyFill="1" applyBorder="1" applyAlignment="1">
      <alignment horizontal="left" vertical="center" wrapText="1"/>
    </xf>
    <xf numFmtId="0" fontId="26" fillId="7" borderId="122" xfId="2" applyFont="1" applyFill="1" applyBorder="1" applyAlignment="1">
      <alignment horizontal="left" vertical="center" wrapText="1"/>
    </xf>
    <xf numFmtId="0" fontId="8" fillId="7" borderId="98" xfId="2" applyFont="1" applyFill="1" applyBorder="1" applyAlignment="1">
      <alignment horizontal="left" vertical="center" wrapText="1"/>
    </xf>
    <xf numFmtId="0" fontId="8" fillId="7" borderId="29" xfId="2" applyFont="1" applyFill="1" applyBorder="1" applyAlignment="1">
      <alignment horizontal="left" vertical="center" wrapText="1"/>
    </xf>
  </cellXfs>
  <cellStyles count="5">
    <cellStyle name="Comma" xfId="4" builtinId="3"/>
    <cellStyle name="Normal" xfId="0" builtinId="0"/>
    <cellStyle name="Normal 2" xfId="2"/>
    <cellStyle name="Percent" xfId="1" builtinId="5"/>
    <cellStyle name="Percent 2" xfId="3"/>
  </cellStyles>
  <dxfs count="4">
    <dxf>
      <font>
        <color auto="1"/>
      </font>
      <fill>
        <patternFill>
          <bgColor rgb="FFFFFF00"/>
        </patternFill>
      </fill>
    </dxf>
    <dxf>
      <font>
        <color rgb="FFFF0000"/>
      </font>
      <fill>
        <patternFill>
          <bgColor theme="5" tint="0.59996337778862885"/>
        </patternFill>
      </fill>
    </dxf>
    <dxf>
      <font>
        <color auto="1"/>
      </font>
      <fill>
        <patternFill>
          <bgColor rgb="FFFFFF00"/>
        </patternFill>
      </fill>
    </dxf>
    <dxf>
      <font>
        <color rgb="FF9C0006"/>
      </font>
      <fill>
        <patternFill>
          <bgColor rgb="FFFFC7CE"/>
        </patternFill>
      </fill>
    </dxf>
  </dxfs>
  <tableStyles count="0" defaultTableStyle="TableStyleMedium9" defaultPivotStyle="PivotStyleLight16"/>
  <colors>
    <mruColors>
      <color rgb="FFFFFF99"/>
      <color rgb="FFFFCC66"/>
      <color rgb="FFFF99CC"/>
      <color rgb="FF66CCFF"/>
      <color rgb="FFCC66FF"/>
      <color rgb="FF99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43"/>
  <sheetViews>
    <sheetView tabSelected="1" zoomScale="90" zoomScaleNormal="90" zoomScaleSheetLayoutView="50" workbookViewId="0">
      <selection activeCell="F11" sqref="F11"/>
    </sheetView>
  </sheetViews>
  <sheetFormatPr defaultRowHeight="12.75" x14ac:dyDescent="0.2"/>
  <cols>
    <col min="1" max="1" width="11" style="1" customWidth="1"/>
    <col min="2" max="2" width="13.875" style="1" customWidth="1"/>
    <col min="3" max="3" width="12" style="1" customWidth="1"/>
    <col min="4" max="4" width="13.375" style="1" customWidth="1"/>
    <col min="5" max="5" width="12.25" style="1" customWidth="1"/>
    <col min="6" max="8" width="9.875" style="1" customWidth="1"/>
    <col min="9" max="9" width="10.375" style="1" customWidth="1"/>
    <col min="10" max="10" width="10.25" style="1" customWidth="1"/>
    <col min="11" max="11" width="11.75" style="1" customWidth="1"/>
    <col min="12" max="12" width="3.125" style="1" customWidth="1"/>
    <col min="13" max="13" width="9.875" style="1" customWidth="1"/>
    <col min="14" max="17" width="8.75" style="1" customWidth="1"/>
    <col min="18" max="20" width="11.125" style="1" customWidth="1"/>
    <col min="21" max="21" width="9.5" style="1" customWidth="1"/>
    <col min="22" max="22" width="7.25" style="1" customWidth="1"/>
    <col min="23" max="23" width="7.75" style="1" customWidth="1"/>
    <col min="24" max="24" width="3.75" style="1" customWidth="1"/>
    <col min="25" max="27" width="7.75" style="1" customWidth="1"/>
    <col min="28" max="16384" width="9" style="1"/>
  </cols>
  <sheetData>
    <row r="1" spans="1:43" ht="27" customHeight="1" x14ac:dyDescent="0.35">
      <c r="A1" s="175" t="s">
        <v>106</v>
      </c>
      <c r="B1" s="175"/>
      <c r="C1" s="175"/>
      <c r="D1" s="175"/>
      <c r="E1" s="175"/>
      <c r="F1" s="175"/>
      <c r="G1" s="175"/>
      <c r="H1" s="175"/>
      <c r="I1" s="175"/>
      <c r="J1" s="175"/>
      <c r="K1" s="175"/>
      <c r="L1" s="175"/>
      <c r="M1" s="175"/>
      <c r="N1" s="175"/>
      <c r="O1" s="175"/>
      <c r="P1" s="175"/>
      <c r="Q1" s="175"/>
      <c r="R1" s="175"/>
      <c r="S1" s="175"/>
      <c r="T1" s="175"/>
      <c r="U1" s="15"/>
      <c r="V1" s="5"/>
      <c r="W1" s="5"/>
      <c r="X1" s="5"/>
      <c r="Y1" s="5"/>
      <c r="Z1" s="5"/>
    </row>
    <row r="2" spans="1:43" ht="12" customHeight="1" x14ac:dyDescent="0.2">
      <c r="A2" s="80" t="s">
        <v>42</v>
      </c>
      <c r="B2" s="80"/>
      <c r="C2" s="80"/>
      <c r="D2" s="80"/>
      <c r="E2" s="80"/>
      <c r="F2" s="80"/>
      <c r="G2" s="80"/>
      <c r="H2" s="80"/>
      <c r="I2" s="80"/>
      <c r="J2" s="80"/>
      <c r="K2" s="80"/>
      <c r="L2" s="80"/>
      <c r="M2" s="80"/>
      <c r="N2" s="80"/>
      <c r="O2" s="80"/>
      <c r="P2" s="80"/>
      <c r="Q2" s="80"/>
      <c r="R2" s="80"/>
      <c r="S2" s="80"/>
      <c r="T2" s="80"/>
      <c r="U2" s="5"/>
      <c r="V2" s="5"/>
      <c r="W2" s="5"/>
      <c r="X2" s="5"/>
      <c r="Y2" s="5"/>
      <c r="Z2" s="5"/>
    </row>
    <row r="3" spans="1:43" x14ac:dyDescent="0.2">
      <c r="A3" s="101" t="s">
        <v>88</v>
      </c>
      <c r="B3" s="83"/>
      <c r="C3" s="83"/>
      <c r="D3" s="83"/>
      <c r="E3" s="83"/>
      <c r="F3" s="83"/>
      <c r="G3" s="83"/>
      <c r="H3" s="80" t="s">
        <v>43</v>
      </c>
      <c r="I3" s="83"/>
      <c r="J3" s="83"/>
      <c r="K3" s="83"/>
      <c r="L3" s="83"/>
      <c r="M3" s="83"/>
      <c r="N3" s="83"/>
      <c r="O3" s="83"/>
      <c r="P3" s="83"/>
      <c r="Q3" s="83"/>
      <c r="R3" s="83"/>
      <c r="S3" s="83"/>
      <c r="T3" s="83"/>
      <c r="U3" s="5"/>
      <c r="V3" s="5"/>
      <c r="W3" s="5"/>
      <c r="X3" s="5"/>
      <c r="Y3" s="5"/>
      <c r="Z3" s="5"/>
    </row>
    <row r="4" spans="1:43" x14ac:dyDescent="0.2">
      <c r="A4" s="101" t="s">
        <v>105</v>
      </c>
      <c r="B4" s="83"/>
      <c r="C4" s="83"/>
      <c r="D4" s="83"/>
      <c r="E4" s="83"/>
      <c r="F4" s="83"/>
      <c r="G4" s="83"/>
      <c r="H4" s="82" t="s">
        <v>91</v>
      </c>
      <c r="I4" s="83"/>
      <c r="J4" s="83"/>
      <c r="K4" s="83"/>
      <c r="L4" s="83"/>
      <c r="M4" s="83"/>
      <c r="N4" s="83"/>
      <c r="O4" s="83"/>
      <c r="P4" s="83"/>
      <c r="Q4" s="83"/>
      <c r="R4" s="83"/>
      <c r="S4" s="83"/>
      <c r="T4" s="83"/>
      <c r="U4" s="5"/>
      <c r="V4" s="5"/>
      <c r="W4" s="5"/>
      <c r="X4" s="5"/>
      <c r="Y4" s="5"/>
      <c r="Z4" s="5"/>
    </row>
    <row r="5" spans="1:43" x14ac:dyDescent="0.2">
      <c r="A5" s="8" t="s">
        <v>89</v>
      </c>
      <c r="B5" s="7"/>
      <c r="C5" s="7"/>
      <c r="D5" s="7"/>
      <c r="E5" s="7"/>
      <c r="F5" s="7"/>
      <c r="G5" s="7"/>
      <c r="H5" s="82" t="s">
        <v>92</v>
      </c>
      <c r="I5" s="7"/>
      <c r="J5" s="7"/>
      <c r="K5" s="7"/>
      <c r="L5" s="7"/>
      <c r="M5" s="7"/>
      <c r="N5" s="7"/>
      <c r="O5" s="7"/>
      <c r="P5" s="7"/>
      <c r="Q5" s="7"/>
      <c r="R5" s="7"/>
      <c r="S5" s="7"/>
      <c r="T5" s="7"/>
      <c r="U5" s="5"/>
      <c r="V5" s="5"/>
      <c r="W5" s="5"/>
      <c r="X5" s="5"/>
      <c r="Y5" s="5"/>
      <c r="Z5" s="5"/>
    </row>
    <row r="6" spans="1:43" s="19" customFormat="1" ht="11.45" customHeight="1" x14ac:dyDescent="0.2">
      <c r="A6" s="8" t="s">
        <v>90</v>
      </c>
      <c r="B6" s="81"/>
      <c r="C6" s="81"/>
      <c r="D6" s="81"/>
      <c r="E6" s="81"/>
      <c r="F6" s="81"/>
      <c r="G6" s="81"/>
      <c r="H6" s="82" t="s">
        <v>93</v>
      </c>
      <c r="I6" s="20"/>
      <c r="J6" s="20"/>
      <c r="K6" s="20"/>
      <c r="L6" s="20"/>
      <c r="M6" s="20"/>
      <c r="N6" s="20"/>
      <c r="O6" s="20"/>
      <c r="P6" s="16"/>
      <c r="Q6" s="16"/>
      <c r="R6" s="16"/>
      <c r="S6" s="17"/>
      <c r="T6" s="17"/>
      <c r="U6" s="18"/>
      <c r="V6" s="18"/>
      <c r="W6" s="18"/>
      <c r="X6" s="18"/>
      <c r="Y6" s="18"/>
      <c r="Z6" s="18"/>
    </row>
    <row r="7" spans="1:43" s="19" customFormat="1" ht="11.25" customHeight="1" thickBot="1" x14ac:dyDescent="0.25">
      <c r="A7" s="8"/>
      <c r="B7" s="81"/>
      <c r="C7" s="81"/>
      <c r="D7" s="81"/>
      <c r="E7" s="81"/>
      <c r="F7" s="81"/>
      <c r="G7" s="81"/>
      <c r="H7" s="20"/>
      <c r="I7" s="20"/>
      <c r="J7" s="20"/>
      <c r="K7" s="20"/>
      <c r="L7" s="20"/>
      <c r="M7" s="20"/>
      <c r="N7" s="20"/>
      <c r="O7" s="20"/>
      <c r="P7" s="16"/>
      <c r="Q7" s="16"/>
      <c r="R7" s="16"/>
      <c r="S7" s="17"/>
      <c r="T7" s="17"/>
      <c r="U7" s="18"/>
      <c r="V7" s="18"/>
      <c r="W7" s="18"/>
      <c r="X7" s="18"/>
      <c r="Y7" s="18"/>
      <c r="Z7" s="18"/>
    </row>
    <row r="8" spans="1:43" ht="42" customHeight="1" thickBot="1" x14ac:dyDescent="0.3">
      <c r="A8" s="34" t="s">
        <v>29</v>
      </c>
      <c r="B8" s="108" t="s">
        <v>33</v>
      </c>
      <c r="C8" s="109"/>
      <c r="D8" s="5"/>
      <c r="E8" s="29" t="s">
        <v>13</v>
      </c>
      <c r="F8" s="30" t="s">
        <v>41</v>
      </c>
      <c r="G8" s="31" t="s">
        <v>50</v>
      </c>
      <c r="H8" s="32" t="s">
        <v>51</v>
      </c>
      <c r="I8" s="33" t="s">
        <v>18</v>
      </c>
      <c r="J8" s="5"/>
      <c r="K8" s="232" t="s">
        <v>62</v>
      </c>
      <c r="L8" s="233"/>
      <c r="M8" s="234"/>
      <c r="N8" s="92" t="s">
        <v>44</v>
      </c>
      <c r="O8" s="93" t="s">
        <v>45</v>
      </c>
      <c r="P8" s="203" t="s">
        <v>63</v>
      </c>
      <c r="Q8" s="204"/>
      <c r="R8" s="204"/>
      <c r="S8" s="204"/>
      <c r="T8" s="205"/>
      <c r="AB8"/>
      <c r="AC8"/>
      <c r="AD8"/>
      <c r="AE8"/>
      <c r="AF8"/>
      <c r="AG8"/>
      <c r="AH8"/>
      <c r="AI8"/>
      <c r="AJ8"/>
      <c r="AK8"/>
      <c r="AL8" s="5"/>
      <c r="AM8"/>
      <c r="AN8" s="59"/>
      <c r="AO8" s="59"/>
      <c r="AP8" s="59"/>
      <c r="AQ8" s="59"/>
    </row>
    <row r="9" spans="1:43" ht="19.5" customHeight="1" thickTop="1" x14ac:dyDescent="0.2">
      <c r="A9" s="90" t="s">
        <v>31</v>
      </c>
      <c r="B9" s="110" t="s">
        <v>52</v>
      </c>
      <c r="C9" s="111"/>
      <c r="D9" s="74"/>
      <c r="E9" s="105" t="s">
        <v>20</v>
      </c>
      <c r="F9" s="117">
        <v>30</v>
      </c>
      <c r="G9" s="118">
        <v>3</v>
      </c>
      <c r="H9" s="119">
        <v>3</v>
      </c>
      <c r="I9" s="103">
        <v>50</v>
      </c>
      <c r="J9" s="74"/>
      <c r="K9" s="98" t="s">
        <v>46</v>
      </c>
      <c r="L9" s="99"/>
      <c r="M9" s="97"/>
      <c r="N9" s="123">
        <v>45</v>
      </c>
      <c r="O9" s="124">
        <v>50</v>
      </c>
      <c r="P9" s="102" t="s">
        <v>95</v>
      </c>
      <c r="Q9" s="94"/>
      <c r="R9" s="95"/>
      <c r="S9" s="95"/>
      <c r="T9" s="96"/>
      <c r="AB9" s="9"/>
      <c r="AC9" s="9"/>
      <c r="AD9" s="9"/>
      <c r="AE9" s="9"/>
      <c r="AF9" s="9"/>
      <c r="AG9" s="9"/>
      <c r="AH9" s="9"/>
      <c r="AI9" s="9"/>
      <c r="AJ9" s="9"/>
      <c r="AK9" s="9"/>
      <c r="AL9" s="74"/>
      <c r="AM9" s="9"/>
      <c r="AN9" s="59"/>
      <c r="AO9" s="59"/>
      <c r="AP9" s="59"/>
      <c r="AQ9" s="59"/>
    </row>
    <row r="10" spans="1:43" ht="14.45" customHeight="1" x14ac:dyDescent="0.2">
      <c r="A10" s="100" t="s">
        <v>30</v>
      </c>
      <c r="B10" s="112"/>
      <c r="C10" s="111"/>
      <c r="D10" s="27"/>
      <c r="E10" s="105" t="s">
        <v>12</v>
      </c>
      <c r="F10" s="117">
        <v>60</v>
      </c>
      <c r="G10" s="118">
        <v>3</v>
      </c>
      <c r="H10" s="119">
        <v>3</v>
      </c>
      <c r="I10" s="104">
        <v>50</v>
      </c>
      <c r="J10" s="27"/>
      <c r="K10" s="206" t="s">
        <v>53</v>
      </c>
      <c r="L10" s="207"/>
      <c r="M10" s="208"/>
      <c r="N10" s="212">
        <v>10</v>
      </c>
      <c r="O10" s="188">
        <v>15</v>
      </c>
      <c r="P10" s="194" t="s">
        <v>59</v>
      </c>
      <c r="Q10" s="195"/>
      <c r="R10" s="195"/>
      <c r="S10" s="195"/>
      <c r="T10" s="196"/>
      <c r="AB10" s="14"/>
      <c r="AC10" s="14"/>
      <c r="AD10" s="14"/>
      <c r="AE10" s="14"/>
      <c r="AF10" s="14"/>
      <c r="AG10" s="14"/>
      <c r="AH10" s="14"/>
      <c r="AI10" s="14"/>
      <c r="AJ10" s="14"/>
      <c r="AK10" s="14"/>
      <c r="AL10" s="27"/>
      <c r="AM10" s="14"/>
      <c r="AN10" s="59"/>
      <c r="AO10" s="59"/>
      <c r="AP10" s="59"/>
      <c r="AQ10" s="59"/>
    </row>
    <row r="11" spans="1:43" ht="13.5" customHeight="1" thickBot="1" x14ac:dyDescent="0.25">
      <c r="A11" s="158" t="s">
        <v>87</v>
      </c>
      <c r="B11" s="159"/>
      <c r="C11" s="113"/>
      <c r="D11" s="75"/>
      <c r="E11" s="105" t="s">
        <v>11</v>
      </c>
      <c r="F11" s="117">
        <v>60</v>
      </c>
      <c r="G11" s="118">
        <v>3</v>
      </c>
      <c r="H11" s="119">
        <v>3</v>
      </c>
      <c r="I11" s="104">
        <v>34</v>
      </c>
      <c r="J11" s="75"/>
      <c r="K11" s="209"/>
      <c r="L11" s="210"/>
      <c r="M11" s="211"/>
      <c r="N11" s="213"/>
      <c r="O11" s="189"/>
      <c r="P11" s="194"/>
      <c r="Q11" s="195"/>
      <c r="R11" s="195"/>
      <c r="S11" s="195"/>
      <c r="T11" s="196"/>
      <c r="AB11" s="14"/>
      <c r="AC11" s="14"/>
      <c r="AD11" s="14"/>
      <c r="AE11" s="14"/>
      <c r="AF11" s="14"/>
      <c r="AG11" s="14"/>
      <c r="AH11" s="14"/>
      <c r="AI11" s="14"/>
      <c r="AJ11" s="14"/>
      <c r="AK11" s="14"/>
      <c r="AL11" s="75"/>
      <c r="AM11" s="14"/>
      <c r="AN11" s="59"/>
      <c r="AO11" s="59"/>
      <c r="AP11" s="59"/>
      <c r="AQ11" s="59"/>
    </row>
    <row r="12" spans="1:43" ht="13.5" customHeight="1" thickBot="1" x14ac:dyDescent="0.25">
      <c r="A12" s="91"/>
      <c r="B12" s="91"/>
      <c r="C12" s="91"/>
      <c r="D12" s="91"/>
      <c r="E12" s="105" t="s">
        <v>10</v>
      </c>
      <c r="F12" s="117">
        <v>55</v>
      </c>
      <c r="G12" s="118">
        <v>3</v>
      </c>
      <c r="H12" s="119">
        <v>3</v>
      </c>
      <c r="I12" s="104">
        <v>34</v>
      </c>
      <c r="J12" s="75"/>
      <c r="K12" s="206" t="s">
        <v>54</v>
      </c>
      <c r="L12" s="207"/>
      <c r="M12" s="208"/>
      <c r="N12" s="212">
        <v>5</v>
      </c>
      <c r="O12" s="188">
        <v>5</v>
      </c>
      <c r="P12" s="197" t="s">
        <v>60</v>
      </c>
      <c r="Q12" s="198"/>
      <c r="R12" s="198"/>
      <c r="S12" s="198"/>
      <c r="T12" s="199"/>
      <c r="AB12" s="14"/>
      <c r="AC12" s="14"/>
      <c r="AD12" s="14"/>
      <c r="AE12" s="14"/>
      <c r="AF12" s="14"/>
      <c r="AG12" s="14"/>
      <c r="AH12" s="14"/>
      <c r="AI12" s="14"/>
      <c r="AJ12" s="14"/>
      <c r="AK12" s="14"/>
      <c r="AL12" s="75"/>
      <c r="AM12" s="14"/>
      <c r="AN12" s="59"/>
      <c r="AO12" s="59"/>
      <c r="AP12" s="59"/>
      <c r="AQ12" s="59"/>
    </row>
    <row r="13" spans="1:43" ht="13.5" customHeight="1" thickBot="1" x14ac:dyDescent="0.25">
      <c r="A13" s="37" t="s">
        <v>28</v>
      </c>
      <c r="B13" s="38"/>
      <c r="C13" s="39"/>
      <c r="D13" s="27"/>
      <c r="E13" s="105" t="s">
        <v>9</v>
      </c>
      <c r="F13" s="117">
        <v>50</v>
      </c>
      <c r="G13" s="118">
        <v>2</v>
      </c>
      <c r="H13" s="119">
        <v>2</v>
      </c>
      <c r="I13" s="104">
        <v>34</v>
      </c>
      <c r="J13" s="27"/>
      <c r="K13" s="209"/>
      <c r="L13" s="210"/>
      <c r="M13" s="211"/>
      <c r="N13" s="213"/>
      <c r="O13" s="189"/>
      <c r="P13" s="197"/>
      <c r="Q13" s="198"/>
      <c r="R13" s="198"/>
      <c r="S13" s="198"/>
      <c r="T13" s="199"/>
      <c r="AB13" s="89"/>
      <c r="AC13" s="89"/>
      <c r="AD13" s="89"/>
      <c r="AE13" s="89"/>
      <c r="AF13" s="89"/>
      <c r="AG13" s="89"/>
      <c r="AH13" s="89"/>
      <c r="AI13" s="89"/>
      <c r="AJ13" s="89"/>
      <c r="AK13" s="89"/>
      <c r="AM13" s="89"/>
      <c r="AN13" s="59"/>
      <c r="AO13" s="59"/>
      <c r="AP13" s="59"/>
      <c r="AQ13" s="59"/>
    </row>
    <row r="14" spans="1:43" ht="13.5" customHeight="1" thickTop="1" x14ac:dyDescent="0.2">
      <c r="A14" s="76" t="s">
        <v>34</v>
      </c>
      <c r="B14" s="77"/>
      <c r="C14" s="114">
        <v>0.33333333333333331</v>
      </c>
      <c r="D14" s="5"/>
      <c r="E14" s="105" t="s">
        <v>8</v>
      </c>
      <c r="F14" s="117">
        <v>45</v>
      </c>
      <c r="G14" s="118">
        <v>2</v>
      </c>
      <c r="H14" s="119">
        <v>2</v>
      </c>
      <c r="I14" s="104">
        <v>32</v>
      </c>
      <c r="J14" s="5"/>
      <c r="K14" s="206" t="s">
        <v>55</v>
      </c>
      <c r="L14" s="207"/>
      <c r="M14" s="208"/>
      <c r="N14" s="190">
        <v>5</v>
      </c>
      <c r="O14" s="192">
        <v>10</v>
      </c>
      <c r="P14" s="197" t="s">
        <v>103</v>
      </c>
      <c r="Q14" s="198"/>
      <c r="R14" s="198"/>
      <c r="S14" s="198"/>
      <c r="T14" s="199"/>
      <c r="AB14" s="14"/>
      <c r="AC14" s="14"/>
      <c r="AD14" s="14"/>
      <c r="AE14" s="14"/>
      <c r="AF14" s="14"/>
      <c r="AG14" s="14"/>
      <c r="AH14" s="14"/>
      <c r="AI14" s="14"/>
      <c r="AJ14" s="14"/>
      <c r="AK14" s="14"/>
      <c r="AM14" s="14"/>
      <c r="AN14" s="59"/>
      <c r="AO14" s="59"/>
      <c r="AP14" s="59"/>
      <c r="AQ14" s="59"/>
    </row>
    <row r="15" spans="1:43" ht="13.5" customHeight="1" x14ac:dyDescent="0.2">
      <c r="A15" s="78" t="s">
        <v>35</v>
      </c>
      <c r="B15" s="79"/>
      <c r="C15" s="115">
        <v>0.625</v>
      </c>
      <c r="D15" s="5"/>
      <c r="E15" s="105" t="s">
        <v>7</v>
      </c>
      <c r="F15" s="117">
        <v>40</v>
      </c>
      <c r="G15" s="118">
        <v>2</v>
      </c>
      <c r="H15" s="119">
        <v>2</v>
      </c>
      <c r="I15" s="104">
        <v>32</v>
      </c>
      <c r="J15" s="5"/>
      <c r="K15" s="209"/>
      <c r="L15" s="210"/>
      <c r="M15" s="211"/>
      <c r="N15" s="191"/>
      <c r="O15" s="193"/>
      <c r="P15" s="197"/>
      <c r="Q15" s="198"/>
      <c r="R15" s="198"/>
      <c r="S15" s="198"/>
      <c r="T15" s="199"/>
      <c r="AB15" s="14"/>
      <c r="AC15" s="14"/>
      <c r="AD15" s="14"/>
      <c r="AE15" s="14"/>
      <c r="AF15" s="14"/>
      <c r="AG15" s="14"/>
      <c r="AH15" s="14"/>
      <c r="AI15" s="14"/>
      <c r="AJ15" s="14"/>
      <c r="AK15" s="14"/>
      <c r="AM15" s="14"/>
      <c r="AN15" s="59"/>
      <c r="AO15" s="59"/>
      <c r="AP15" s="59"/>
      <c r="AQ15" s="59"/>
    </row>
    <row r="16" spans="1:43" ht="13.9" customHeight="1" thickBot="1" x14ac:dyDescent="0.25">
      <c r="A16" s="35" t="s">
        <v>36</v>
      </c>
      <c r="B16" s="36"/>
      <c r="C16" s="150">
        <v>7</v>
      </c>
      <c r="D16" s="5"/>
      <c r="E16" s="106" t="s">
        <v>6</v>
      </c>
      <c r="F16" s="117">
        <v>40</v>
      </c>
      <c r="G16" s="118">
        <v>2</v>
      </c>
      <c r="H16" s="119">
        <v>2</v>
      </c>
      <c r="I16" s="104">
        <v>32</v>
      </c>
      <c r="J16" s="5"/>
      <c r="K16" s="206" t="s">
        <v>56</v>
      </c>
      <c r="L16" s="207"/>
      <c r="M16" s="208"/>
      <c r="N16" s="225">
        <v>25</v>
      </c>
      <c r="O16" s="227">
        <v>20</v>
      </c>
      <c r="P16" s="214" t="s">
        <v>47</v>
      </c>
      <c r="Q16" s="215"/>
      <c r="R16" s="215"/>
      <c r="S16" s="215"/>
      <c r="T16" s="216"/>
      <c r="AB16" s="14"/>
      <c r="AC16" s="14"/>
      <c r="AD16" s="14"/>
      <c r="AE16" s="14"/>
      <c r="AF16" s="14"/>
      <c r="AG16" s="14"/>
      <c r="AH16" s="14"/>
      <c r="AI16" s="14"/>
      <c r="AJ16" s="14"/>
      <c r="AK16" s="14"/>
      <c r="AL16" s="5"/>
      <c r="AM16" s="14"/>
      <c r="AN16" s="59"/>
      <c r="AO16" s="59"/>
      <c r="AP16" s="59"/>
      <c r="AQ16" s="59"/>
    </row>
    <row r="17" spans="1:43" ht="14.45" customHeight="1" thickBot="1" x14ac:dyDescent="0.25">
      <c r="A17" s="87" t="s">
        <v>40</v>
      </c>
      <c r="B17" s="88"/>
      <c r="C17" s="116" t="s">
        <v>57</v>
      </c>
      <c r="D17" s="5"/>
      <c r="E17" s="107" t="s">
        <v>64</v>
      </c>
      <c r="F17" s="120">
        <f>SUM(F9:F16)</f>
        <v>380</v>
      </c>
      <c r="G17" s="121">
        <f>SUM(G9:G16)</f>
        <v>20</v>
      </c>
      <c r="H17" s="122">
        <f>SUM(H9:H16)</f>
        <v>20</v>
      </c>
      <c r="I17" s="84"/>
      <c r="J17" s="5"/>
      <c r="K17" s="220"/>
      <c r="L17" s="221"/>
      <c r="M17" s="222"/>
      <c r="N17" s="226"/>
      <c r="O17" s="228"/>
      <c r="P17" s="217"/>
      <c r="Q17" s="218"/>
      <c r="R17" s="218"/>
      <c r="S17" s="218"/>
      <c r="T17" s="219"/>
      <c r="AB17" s="12" t="s">
        <v>22</v>
      </c>
      <c r="AC17" s="12" t="s">
        <v>22</v>
      </c>
      <c r="AD17" s="12" t="s">
        <v>22</v>
      </c>
      <c r="AE17" s="12" t="s">
        <v>22</v>
      </c>
      <c r="AF17" s="12" t="s">
        <v>22</v>
      </c>
      <c r="AG17" s="12" t="s">
        <v>22</v>
      </c>
      <c r="AH17" s="12" t="s">
        <v>22</v>
      </c>
      <c r="AI17" s="12" t="s">
        <v>22</v>
      </c>
      <c r="AJ17" s="12" t="s">
        <v>22</v>
      </c>
      <c r="AK17" s="12" t="s">
        <v>22</v>
      </c>
      <c r="AL17" s="5"/>
      <c r="AM17" s="12" t="s">
        <v>22</v>
      </c>
      <c r="AN17" s="59"/>
      <c r="AO17" s="59"/>
      <c r="AP17" s="59"/>
      <c r="AQ17" s="59"/>
    </row>
    <row r="18" spans="1:43" ht="13.9" customHeight="1" thickBot="1" x14ac:dyDescent="0.25">
      <c r="A18" s="13"/>
      <c r="B18" s="13"/>
      <c r="C18" s="13"/>
      <c r="D18" s="10"/>
      <c r="E18" s="10"/>
      <c r="F18" s="9"/>
      <c r="G18" s="12"/>
      <c r="H18" s="12"/>
      <c r="I18" s="12"/>
      <c r="J18" s="24"/>
      <c r="K18" s="24"/>
      <c r="L18" s="24"/>
      <c r="M18" s="25"/>
      <c r="T18" s="5"/>
      <c r="U18" s="5"/>
      <c r="V18" s="5"/>
      <c r="AN18" s="59"/>
      <c r="AO18" s="59"/>
      <c r="AP18" s="59"/>
      <c r="AQ18" s="59"/>
    </row>
    <row r="19" spans="1:43" ht="14.25" customHeight="1" thickTop="1" thickBot="1" x14ac:dyDescent="0.25">
      <c r="A19" s="11"/>
      <c r="B19" s="11"/>
      <c r="C19" s="11"/>
      <c r="D19" s="10"/>
      <c r="E19" s="182" t="s">
        <v>26</v>
      </c>
      <c r="F19" s="183"/>
      <c r="G19" s="183"/>
      <c r="H19" s="183"/>
      <c r="I19" s="183"/>
      <c r="J19" s="183"/>
      <c r="K19" s="184"/>
      <c r="L19" s="28"/>
      <c r="M19" s="185" t="s">
        <v>27</v>
      </c>
      <c r="N19" s="186"/>
      <c r="O19" s="186"/>
      <c r="P19" s="186"/>
      <c r="Q19" s="186"/>
      <c r="R19" s="186"/>
      <c r="S19" s="186"/>
      <c r="T19" s="187"/>
      <c r="U19" s="5"/>
      <c r="V19" s="5"/>
      <c r="W19" s="5"/>
      <c r="X19" s="5"/>
      <c r="Y19" s="5"/>
      <c r="AN19" s="59"/>
      <c r="AO19" s="59"/>
      <c r="AP19" s="59"/>
      <c r="AQ19" s="59"/>
    </row>
    <row r="20" spans="1:43" ht="51.75" customHeight="1" thickBot="1" x14ac:dyDescent="0.25">
      <c r="A20" s="229" t="s">
        <v>107</v>
      </c>
      <c r="B20" s="230"/>
      <c r="C20" s="230"/>
      <c r="D20" s="231"/>
      <c r="E20" s="200" t="s">
        <v>32</v>
      </c>
      <c r="F20" s="201"/>
      <c r="G20" s="201"/>
      <c r="H20" s="201"/>
      <c r="I20" s="201"/>
      <c r="J20" s="202"/>
      <c r="K20" s="169" t="s">
        <v>86</v>
      </c>
      <c r="L20" s="49"/>
      <c r="M20" s="179" t="s">
        <v>101</v>
      </c>
      <c r="N20" s="180"/>
      <c r="O20" s="180"/>
      <c r="P20" s="180"/>
      <c r="Q20" s="181"/>
      <c r="R20" s="176" t="s">
        <v>61</v>
      </c>
      <c r="S20" s="177"/>
      <c r="T20" s="178"/>
      <c r="V20" s="5"/>
      <c r="W20" s="5"/>
      <c r="X20" s="5"/>
      <c r="Y20" s="5"/>
      <c r="Z20" s="5"/>
      <c r="AN20" s="59"/>
      <c r="AO20" s="59"/>
      <c r="AP20" s="59"/>
      <c r="AQ20" s="59"/>
    </row>
    <row r="21" spans="1:43" ht="81.75" customHeight="1" thickTop="1" thickBot="1" x14ac:dyDescent="0.25">
      <c r="A21" s="51" t="s">
        <v>19</v>
      </c>
      <c r="B21" s="223" t="s">
        <v>48</v>
      </c>
      <c r="C21" s="224"/>
      <c r="D21" s="45" t="s">
        <v>80</v>
      </c>
      <c r="E21" s="44" t="s">
        <v>38</v>
      </c>
      <c r="F21" s="41" t="s">
        <v>81</v>
      </c>
      <c r="G21" s="41" t="s">
        <v>82</v>
      </c>
      <c r="H21" s="41" t="s">
        <v>102</v>
      </c>
      <c r="I21" s="41" t="s">
        <v>83</v>
      </c>
      <c r="J21" s="46" t="s">
        <v>49</v>
      </c>
      <c r="K21" s="52" t="s">
        <v>97</v>
      </c>
      <c r="L21" s="50"/>
      <c r="M21" s="40" t="s">
        <v>5</v>
      </c>
      <c r="N21" s="41" t="s">
        <v>4</v>
      </c>
      <c r="O21" s="41" t="s">
        <v>3</v>
      </c>
      <c r="P21" s="41" t="s">
        <v>2</v>
      </c>
      <c r="Q21" s="42" t="s">
        <v>1</v>
      </c>
      <c r="R21" s="43" t="s">
        <v>94</v>
      </c>
      <c r="S21" s="47" t="s">
        <v>37</v>
      </c>
      <c r="T21" s="170" t="s">
        <v>98</v>
      </c>
      <c r="U21" s="5"/>
      <c r="V21" s="5"/>
      <c r="W21" s="5"/>
      <c r="X21" s="5"/>
      <c r="Y21" s="5"/>
      <c r="Z21" s="5"/>
    </row>
    <row r="22" spans="1:43" s="59" customFormat="1" ht="12.75" customHeight="1" thickTop="1" x14ac:dyDescent="0.25">
      <c r="A22" s="125">
        <v>101</v>
      </c>
      <c r="B22" s="126" t="s">
        <v>16</v>
      </c>
      <c r="C22" s="127"/>
      <c r="D22" s="128" t="s">
        <v>17</v>
      </c>
      <c r="E22" s="129">
        <v>50</v>
      </c>
      <c r="F22" s="130">
        <v>950</v>
      </c>
      <c r="G22" s="53">
        <f t="shared" ref="G22:G37" si="0">F22/E22</f>
        <v>19</v>
      </c>
      <c r="H22" s="144">
        <v>20</v>
      </c>
      <c r="I22" s="54" t="str">
        <f t="shared" ref="I22:I36" si="1">IF(G22&lt;H22,"No","Yes")</f>
        <v>No</v>
      </c>
      <c r="J22" s="160">
        <v>19</v>
      </c>
      <c r="K22" s="164">
        <f t="shared" ref="K22:K36" si="2">IF(H22=0,0,IF(G22&lt;H22,(J22/G22),(J22/H22)))</f>
        <v>1</v>
      </c>
      <c r="L22" s="55"/>
      <c r="M22" s="147">
        <v>5</v>
      </c>
      <c r="N22" s="130">
        <v>6</v>
      </c>
      <c r="O22" s="130">
        <v>5</v>
      </c>
      <c r="P22" s="130">
        <v>4</v>
      </c>
      <c r="Q22" s="144">
        <v>4</v>
      </c>
      <c r="R22" s="56">
        <f>SUM(M22:Q22)</f>
        <v>24</v>
      </c>
      <c r="S22" s="57">
        <f>$C$16*5</f>
        <v>35</v>
      </c>
      <c r="T22" s="171">
        <f t="shared" ref="T22:T31" si="3">IF(S22=0,0,R22/S22)</f>
        <v>0.68571428571428572</v>
      </c>
      <c r="U22" s="58"/>
      <c r="V22" s="58"/>
      <c r="W22" s="58"/>
      <c r="X22" s="58"/>
      <c r="Y22" s="58"/>
      <c r="Z22" s="58"/>
    </row>
    <row r="23" spans="1:43" s="59" customFormat="1" ht="12.75" customHeight="1" x14ac:dyDescent="0.25">
      <c r="A23" s="131">
        <v>102</v>
      </c>
      <c r="B23" s="132" t="s">
        <v>15</v>
      </c>
      <c r="C23" s="133"/>
      <c r="D23" s="134" t="s">
        <v>14</v>
      </c>
      <c r="E23" s="129">
        <v>50</v>
      </c>
      <c r="F23" s="130">
        <v>950</v>
      </c>
      <c r="G23" s="53">
        <f t="shared" si="0"/>
        <v>19</v>
      </c>
      <c r="H23" s="144">
        <v>20</v>
      </c>
      <c r="I23" s="60" t="str">
        <f t="shared" si="1"/>
        <v>No</v>
      </c>
      <c r="J23" s="161">
        <v>22</v>
      </c>
      <c r="K23" s="165">
        <f t="shared" si="2"/>
        <v>1.1578947368421053</v>
      </c>
      <c r="L23" s="55"/>
      <c r="M23" s="148">
        <v>7</v>
      </c>
      <c r="N23" s="136">
        <v>7</v>
      </c>
      <c r="O23" s="136">
        <v>7</v>
      </c>
      <c r="P23" s="136">
        <v>7</v>
      </c>
      <c r="Q23" s="136">
        <v>7</v>
      </c>
      <c r="R23" s="61">
        <f t="shared" ref="R23:R31" si="4">SUM(M23:Q23)</f>
        <v>35</v>
      </c>
      <c r="S23" s="57">
        <f t="shared" ref="S23:S37" si="5">$C$16*5</f>
        <v>35</v>
      </c>
      <c r="T23" s="172">
        <f t="shared" si="3"/>
        <v>1</v>
      </c>
      <c r="U23" s="58"/>
      <c r="V23" s="58"/>
      <c r="W23" s="58"/>
      <c r="X23" s="58"/>
      <c r="Y23" s="58"/>
      <c r="Z23" s="58"/>
    </row>
    <row r="24" spans="1:43" s="59" customFormat="1" ht="12.75" customHeight="1" x14ac:dyDescent="0.25">
      <c r="A24" s="131">
        <v>103</v>
      </c>
      <c r="B24" s="132" t="s">
        <v>15</v>
      </c>
      <c r="C24" s="133"/>
      <c r="D24" s="134" t="s">
        <v>21</v>
      </c>
      <c r="E24" s="129">
        <v>50</v>
      </c>
      <c r="F24" s="130">
        <v>950</v>
      </c>
      <c r="G24" s="53">
        <f t="shared" si="0"/>
        <v>19</v>
      </c>
      <c r="H24" s="144">
        <v>20</v>
      </c>
      <c r="I24" s="60" t="str">
        <f t="shared" si="1"/>
        <v>No</v>
      </c>
      <c r="J24" s="161">
        <v>18</v>
      </c>
      <c r="K24" s="165">
        <f t="shared" si="2"/>
        <v>0.94736842105263153</v>
      </c>
      <c r="L24" s="55"/>
      <c r="M24" s="148">
        <v>5</v>
      </c>
      <c r="N24" s="136">
        <v>6</v>
      </c>
      <c r="O24" s="136">
        <v>5</v>
      </c>
      <c r="P24" s="136">
        <v>4</v>
      </c>
      <c r="Q24" s="145">
        <v>4</v>
      </c>
      <c r="R24" s="61">
        <f t="shared" si="4"/>
        <v>24</v>
      </c>
      <c r="S24" s="57">
        <f t="shared" si="5"/>
        <v>35</v>
      </c>
      <c r="T24" s="172">
        <f t="shared" si="3"/>
        <v>0.68571428571428572</v>
      </c>
      <c r="U24" s="58"/>
      <c r="V24" s="58"/>
      <c r="W24" s="58"/>
      <c r="X24" s="58"/>
      <c r="Y24" s="58"/>
      <c r="Z24" s="58"/>
    </row>
    <row r="25" spans="1:43" s="59" customFormat="1" x14ac:dyDescent="0.25">
      <c r="A25" s="131">
        <v>104</v>
      </c>
      <c r="B25" s="132" t="s">
        <v>66</v>
      </c>
      <c r="C25" s="133"/>
      <c r="D25" s="134" t="s">
        <v>23</v>
      </c>
      <c r="E25" s="135">
        <v>50</v>
      </c>
      <c r="F25" s="136">
        <v>950</v>
      </c>
      <c r="G25" s="53">
        <f t="shared" si="0"/>
        <v>19</v>
      </c>
      <c r="H25" s="145">
        <v>22</v>
      </c>
      <c r="I25" s="60" t="str">
        <f t="shared" si="1"/>
        <v>No</v>
      </c>
      <c r="J25" s="162">
        <v>17</v>
      </c>
      <c r="K25" s="165">
        <f t="shared" si="2"/>
        <v>0.89473684210526316</v>
      </c>
      <c r="L25" s="55"/>
      <c r="M25" s="148">
        <v>7</v>
      </c>
      <c r="N25" s="136">
        <v>7</v>
      </c>
      <c r="O25" s="136">
        <v>7</v>
      </c>
      <c r="P25" s="136">
        <v>7</v>
      </c>
      <c r="Q25" s="136">
        <v>7</v>
      </c>
      <c r="R25" s="61">
        <f t="shared" si="4"/>
        <v>35</v>
      </c>
      <c r="S25" s="57">
        <f t="shared" si="5"/>
        <v>35</v>
      </c>
      <c r="T25" s="172">
        <f t="shared" si="3"/>
        <v>1</v>
      </c>
      <c r="U25" s="58"/>
      <c r="V25" s="58"/>
      <c r="W25" s="58"/>
      <c r="X25" s="58"/>
      <c r="Y25" s="58"/>
      <c r="Z25" s="58"/>
    </row>
    <row r="26" spans="1:43" s="59" customFormat="1" x14ac:dyDescent="0.25">
      <c r="A26" s="131">
        <v>105</v>
      </c>
      <c r="B26" s="132" t="s">
        <v>66</v>
      </c>
      <c r="C26" s="133"/>
      <c r="D26" s="134" t="s">
        <v>24</v>
      </c>
      <c r="E26" s="135">
        <v>50</v>
      </c>
      <c r="F26" s="136">
        <v>950</v>
      </c>
      <c r="G26" s="53">
        <f t="shared" si="0"/>
        <v>19</v>
      </c>
      <c r="H26" s="145">
        <v>22</v>
      </c>
      <c r="I26" s="60" t="str">
        <f t="shared" si="1"/>
        <v>No</v>
      </c>
      <c r="J26" s="162">
        <v>19</v>
      </c>
      <c r="K26" s="165">
        <f t="shared" si="2"/>
        <v>1</v>
      </c>
      <c r="L26" s="55"/>
      <c r="M26" s="148">
        <v>5</v>
      </c>
      <c r="N26" s="136">
        <v>6</v>
      </c>
      <c r="O26" s="136">
        <v>5</v>
      </c>
      <c r="P26" s="136">
        <v>4</v>
      </c>
      <c r="Q26" s="145">
        <v>4</v>
      </c>
      <c r="R26" s="61">
        <f t="shared" si="4"/>
        <v>24</v>
      </c>
      <c r="S26" s="57">
        <f t="shared" si="5"/>
        <v>35</v>
      </c>
      <c r="T26" s="172">
        <f t="shared" si="3"/>
        <v>0.68571428571428572</v>
      </c>
      <c r="U26" s="58"/>
      <c r="V26" s="58"/>
      <c r="W26" s="58"/>
      <c r="X26" s="58"/>
      <c r="Y26" s="58"/>
      <c r="Z26" s="58"/>
    </row>
    <row r="27" spans="1:43" s="59" customFormat="1" x14ac:dyDescent="0.25">
      <c r="A27" s="131">
        <v>106</v>
      </c>
      <c r="B27" s="132" t="s">
        <v>67</v>
      </c>
      <c r="C27" s="133"/>
      <c r="D27" s="134" t="s">
        <v>71</v>
      </c>
      <c r="E27" s="135">
        <v>50</v>
      </c>
      <c r="F27" s="136">
        <v>950</v>
      </c>
      <c r="G27" s="53">
        <f t="shared" si="0"/>
        <v>19</v>
      </c>
      <c r="H27" s="145">
        <v>22</v>
      </c>
      <c r="I27" s="60" t="str">
        <f t="shared" si="1"/>
        <v>No</v>
      </c>
      <c r="J27" s="162">
        <v>18</v>
      </c>
      <c r="K27" s="165">
        <f t="shared" si="2"/>
        <v>0.94736842105263153</v>
      </c>
      <c r="L27" s="55"/>
      <c r="M27" s="148">
        <v>7</v>
      </c>
      <c r="N27" s="136">
        <v>7</v>
      </c>
      <c r="O27" s="136">
        <v>7</v>
      </c>
      <c r="P27" s="136">
        <v>7</v>
      </c>
      <c r="Q27" s="136">
        <v>7</v>
      </c>
      <c r="R27" s="61">
        <f t="shared" si="4"/>
        <v>35</v>
      </c>
      <c r="S27" s="57">
        <f t="shared" si="5"/>
        <v>35</v>
      </c>
      <c r="T27" s="172">
        <f t="shared" si="3"/>
        <v>1</v>
      </c>
      <c r="U27" s="58"/>
      <c r="V27" s="58"/>
      <c r="W27" s="58"/>
      <c r="X27" s="58"/>
      <c r="Y27" s="58"/>
      <c r="Z27" s="58"/>
    </row>
    <row r="28" spans="1:43" s="59" customFormat="1" x14ac:dyDescent="0.25">
      <c r="A28" s="137">
        <v>201</v>
      </c>
      <c r="B28" s="132" t="s">
        <v>67</v>
      </c>
      <c r="C28" s="133"/>
      <c r="D28" s="134" t="s">
        <v>65</v>
      </c>
      <c r="E28" s="135">
        <v>34</v>
      </c>
      <c r="F28" s="136">
        <v>800</v>
      </c>
      <c r="G28" s="53">
        <f t="shared" si="0"/>
        <v>23.529411764705884</v>
      </c>
      <c r="H28" s="145">
        <v>23</v>
      </c>
      <c r="I28" s="60" t="str">
        <f t="shared" si="1"/>
        <v>Yes</v>
      </c>
      <c r="J28" s="162">
        <v>22</v>
      </c>
      <c r="K28" s="165">
        <f t="shared" si="2"/>
        <v>0.95652173913043481</v>
      </c>
      <c r="L28" s="55"/>
      <c r="M28" s="148">
        <v>5</v>
      </c>
      <c r="N28" s="136">
        <v>6</v>
      </c>
      <c r="O28" s="136">
        <v>5</v>
      </c>
      <c r="P28" s="136">
        <v>4</v>
      </c>
      <c r="Q28" s="145">
        <v>4</v>
      </c>
      <c r="R28" s="61">
        <f t="shared" si="4"/>
        <v>24</v>
      </c>
      <c r="S28" s="57">
        <f t="shared" si="5"/>
        <v>35</v>
      </c>
      <c r="T28" s="172">
        <f t="shared" si="3"/>
        <v>0.68571428571428572</v>
      </c>
      <c r="U28" s="58"/>
      <c r="V28" s="58"/>
      <c r="W28" s="58"/>
      <c r="X28" s="58"/>
      <c r="Y28" s="58"/>
      <c r="Z28" s="58"/>
    </row>
    <row r="29" spans="1:43" s="59" customFormat="1" x14ac:dyDescent="0.25">
      <c r="A29" s="137">
        <v>202</v>
      </c>
      <c r="B29" s="132" t="s">
        <v>68</v>
      </c>
      <c r="C29" s="133"/>
      <c r="D29" s="134" t="s">
        <v>72</v>
      </c>
      <c r="E29" s="135">
        <v>34</v>
      </c>
      <c r="F29" s="136">
        <v>800</v>
      </c>
      <c r="G29" s="53">
        <f t="shared" si="0"/>
        <v>23.529411764705884</v>
      </c>
      <c r="H29" s="145">
        <v>23</v>
      </c>
      <c r="I29" s="60" t="str">
        <f t="shared" si="1"/>
        <v>Yes</v>
      </c>
      <c r="J29" s="162">
        <v>25</v>
      </c>
      <c r="K29" s="165">
        <f t="shared" si="2"/>
        <v>1.0869565217391304</v>
      </c>
      <c r="L29" s="55"/>
      <c r="M29" s="148">
        <v>7</v>
      </c>
      <c r="N29" s="136">
        <v>7</v>
      </c>
      <c r="O29" s="136">
        <v>7</v>
      </c>
      <c r="P29" s="136">
        <v>7</v>
      </c>
      <c r="Q29" s="136">
        <v>7</v>
      </c>
      <c r="R29" s="61">
        <f t="shared" si="4"/>
        <v>35</v>
      </c>
      <c r="S29" s="57">
        <f t="shared" si="5"/>
        <v>35</v>
      </c>
      <c r="T29" s="172">
        <f t="shared" si="3"/>
        <v>1</v>
      </c>
      <c r="U29" s="58"/>
      <c r="V29" s="58"/>
      <c r="W29" s="58"/>
      <c r="X29" s="58"/>
      <c r="Y29" s="58"/>
      <c r="Z29" s="58"/>
    </row>
    <row r="30" spans="1:43" s="59" customFormat="1" x14ac:dyDescent="0.25">
      <c r="A30" s="137">
        <v>203</v>
      </c>
      <c r="B30" s="132" t="s">
        <v>68</v>
      </c>
      <c r="C30" s="133"/>
      <c r="D30" s="134" t="s">
        <v>73</v>
      </c>
      <c r="E30" s="135">
        <v>34</v>
      </c>
      <c r="F30" s="136">
        <v>800</v>
      </c>
      <c r="G30" s="53">
        <f t="shared" si="0"/>
        <v>23.529411764705884</v>
      </c>
      <c r="H30" s="145">
        <v>23</v>
      </c>
      <c r="I30" s="60" t="str">
        <f t="shared" si="1"/>
        <v>Yes</v>
      </c>
      <c r="J30" s="162">
        <v>26</v>
      </c>
      <c r="K30" s="165">
        <f t="shared" si="2"/>
        <v>1.1304347826086956</v>
      </c>
      <c r="L30" s="55"/>
      <c r="M30" s="148">
        <v>5</v>
      </c>
      <c r="N30" s="136">
        <v>6</v>
      </c>
      <c r="O30" s="136">
        <v>5</v>
      </c>
      <c r="P30" s="136">
        <v>4</v>
      </c>
      <c r="Q30" s="145">
        <v>4</v>
      </c>
      <c r="R30" s="61">
        <f t="shared" si="4"/>
        <v>24</v>
      </c>
      <c r="S30" s="57">
        <f t="shared" si="5"/>
        <v>35</v>
      </c>
      <c r="T30" s="172">
        <f t="shared" si="3"/>
        <v>0.68571428571428572</v>
      </c>
      <c r="U30" s="58"/>
      <c r="V30" s="58"/>
      <c r="W30" s="58"/>
      <c r="X30" s="58"/>
      <c r="Y30" s="58"/>
      <c r="Z30" s="58"/>
    </row>
    <row r="31" spans="1:43" s="59" customFormat="1" x14ac:dyDescent="0.25">
      <c r="A31" s="137">
        <v>204</v>
      </c>
      <c r="B31" s="132" t="s">
        <v>69</v>
      </c>
      <c r="C31" s="133"/>
      <c r="D31" s="134" t="s">
        <v>25</v>
      </c>
      <c r="E31" s="135">
        <v>32</v>
      </c>
      <c r="F31" s="136">
        <v>800</v>
      </c>
      <c r="G31" s="53">
        <f t="shared" si="0"/>
        <v>25</v>
      </c>
      <c r="H31" s="145">
        <v>23</v>
      </c>
      <c r="I31" s="73" t="str">
        <f t="shared" si="1"/>
        <v>Yes</v>
      </c>
      <c r="J31" s="162">
        <v>20</v>
      </c>
      <c r="K31" s="166">
        <f t="shared" si="2"/>
        <v>0.86956521739130432</v>
      </c>
      <c r="L31" s="55"/>
      <c r="M31" s="148">
        <v>7</v>
      </c>
      <c r="N31" s="141">
        <v>7</v>
      </c>
      <c r="O31" s="141">
        <v>7</v>
      </c>
      <c r="P31" s="136">
        <v>7</v>
      </c>
      <c r="Q31" s="136">
        <v>7</v>
      </c>
      <c r="R31" s="72">
        <f t="shared" si="4"/>
        <v>35</v>
      </c>
      <c r="S31" s="57">
        <f t="shared" si="5"/>
        <v>35</v>
      </c>
      <c r="T31" s="172">
        <f t="shared" si="3"/>
        <v>1</v>
      </c>
      <c r="U31" s="58"/>
      <c r="V31" s="58"/>
      <c r="W31" s="58"/>
      <c r="X31" s="58"/>
      <c r="Y31" s="58"/>
      <c r="Z31" s="58"/>
    </row>
    <row r="32" spans="1:43" s="59" customFormat="1" x14ac:dyDescent="0.25">
      <c r="A32" s="137">
        <v>205</v>
      </c>
      <c r="B32" s="132" t="s">
        <v>69</v>
      </c>
      <c r="C32" s="133"/>
      <c r="D32" s="134" t="s">
        <v>74</v>
      </c>
      <c r="E32" s="135">
        <v>32</v>
      </c>
      <c r="F32" s="136">
        <v>800</v>
      </c>
      <c r="G32" s="53">
        <f t="shared" si="0"/>
        <v>25</v>
      </c>
      <c r="H32" s="145">
        <v>23</v>
      </c>
      <c r="I32" s="60" t="str">
        <f t="shared" si="1"/>
        <v>Yes</v>
      </c>
      <c r="J32" s="162">
        <v>11</v>
      </c>
      <c r="K32" s="166">
        <f t="shared" si="2"/>
        <v>0.47826086956521741</v>
      </c>
      <c r="L32" s="55"/>
      <c r="M32" s="148">
        <v>7</v>
      </c>
      <c r="N32" s="136">
        <v>7</v>
      </c>
      <c r="O32" s="136">
        <v>7</v>
      </c>
      <c r="P32" s="136">
        <v>7</v>
      </c>
      <c r="Q32" s="136">
        <v>7</v>
      </c>
      <c r="R32" s="72">
        <f t="shared" ref="R32:R35" si="6">SUM(M32:Q32)</f>
        <v>35</v>
      </c>
      <c r="S32" s="57">
        <f t="shared" si="5"/>
        <v>35</v>
      </c>
      <c r="T32" s="172">
        <f t="shared" ref="T32:T35" si="7">IF(S32=0,0,R32/S32)</f>
        <v>1</v>
      </c>
      <c r="U32" s="58"/>
      <c r="V32" s="58"/>
      <c r="W32" s="58"/>
      <c r="X32" s="58"/>
      <c r="Y32" s="58"/>
      <c r="Z32" s="58"/>
    </row>
    <row r="33" spans="1:26" s="59" customFormat="1" x14ac:dyDescent="0.25">
      <c r="A33" s="137">
        <v>206</v>
      </c>
      <c r="B33" s="132" t="s">
        <v>70</v>
      </c>
      <c r="C33" s="133"/>
      <c r="D33" s="134" t="s">
        <v>75</v>
      </c>
      <c r="E33" s="135">
        <v>32</v>
      </c>
      <c r="F33" s="136">
        <v>800</v>
      </c>
      <c r="G33" s="53">
        <f t="shared" si="0"/>
        <v>25</v>
      </c>
      <c r="H33" s="145">
        <v>23</v>
      </c>
      <c r="I33" s="73" t="str">
        <f t="shared" si="1"/>
        <v>Yes</v>
      </c>
      <c r="J33" s="162">
        <v>22</v>
      </c>
      <c r="K33" s="166">
        <f t="shared" si="2"/>
        <v>0.95652173913043481</v>
      </c>
      <c r="L33" s="55"/>
      <c r="M33" s="148">
        <v>5</v>
      </c>
      <c r="N33" s="136">
        <v>6</v>
      </c>
      <c r="O33" s="136">
        <v>5</v>
      </c>
      <c r="P33" s="136">
        <v>4</v>
      </c>
      <c r="Q33" s="145">
        <v>4</v>
      </c>
      <c r="R33" s="72">
        <f t="shared" si="6"/>
        <v>24</v>
      </c>
      <c r="S33" s="57">
        <f t="shared" si="5"/>
        <v>35</v>
      </c>
      <c r="T33" s="172">
        <f t="shared" si="7"/>
        <v>0.68571428571428572</v>
      </c>
      <c r="U33" s="58"/>
      <c r="V33" s="58"/>
      <c r="W33" s="58"/>
      <c r="X33" s="58"/>
      <c r="Y33" s="58"/>
      <c r="Z33" s="58"/>
    </row>
    <row r="34" spans="1:26" s="59" customFormat="1" ht="24" customHeight="1" x14ac:dyDescent="0.25">
      <c r="A34" s="137">
        <v>210</v>
      </c>
      <c r="B34" s="132" t="s">
        <v>58</v>
      </c>
      <c r="C34" s="133"/>
      <c r="D34" s="134" t="s">
        <v>79</v>
      </c>
      <c r="E34" s="135">
        <v>50</v>
      </c>
      <c r="F34" s="136">
        <v>1000</v>
      </c>
      <c r="G34" s="53">
        <f t="shared" si="0"/>
        <v>20</v>
      </c>
      <c r="H34" s="145">
        <v>23</v>
      </c>
      <c r="I34" s="60" t="str">
        <f t="shared" si="1"/>
        <v>No</v>
      </c>
      <c r="J34" s="162">
        <v>25</v>
      </c>
      <c r="K34" s="166">
        <f t="shared" si="2"/>
        <v>1.25</v>
      </c>
      <c r="L34" s="55"/>
      <c r="M34" s="149">
        <v>3</v>
      </c>
      <c r="N34" s="141">
        <v>3</v>
      </c>
      <c r="O34" s="141">
        <v>3</v>
      </c>
      <c r="P34" s="141">
        <v>3</v>
      </c>
      <c r="Q34" s="146">
        <v>3</v>
      </c>
      <c r="R34" s="72">
        <f t="shared" si="6"/>
        <v>15</v>
      </c>
      <c r="S34" s="57">
        <f t="shared" si="5"/>
        <v>35</v>
      </c>
      <c r="T34" s="172">
        <f t="shared" si="7"/>
        <v>0.42857142857142855</v>
      </c>
      <c r="U34" s="58"/>
      <c r="V34" s="58"/>
      <c r="W34" s="58"/>
      <c r="X34" s="58"/>
      <c r="Y34" s="58"/>
      <c r="Z34" s="58"/>
    </row>
    <row r="35" spans="1:26" s="59" customFormat="1" x14ac:dyDescent="0.25">
      <c r="A35" s="131">
        <v>211</v>
      </c>
      <c r="B35" s="132" t="s">
        <v>77</v>
      </c>
      <c r="C35" s="133"/>
      <c r="D35" s="134" t="s">
        <v>78</v>
      </c>
      <c r="E35" s="135">
        <v>110</v>
      </c>
      <c r="F35" s="136">
        <v>3500</v>
      </c>
      <c r="G35" s="53">
        <f t="shared" si="0"/>
        <v>31.818181818181817</v>
      </c>
      <c r="H35" s="145">
        <v>25</v>
      </c>
      <c r="I35" s="73" t="str">
        <f>IF(G35&lt;H35,"No","Yes")</f>
        <v>Yes</v>
      </c>
      <c r="J35" s="162">
        <v>26</v>
      </c>
      <c r="K35" s="166">
        <f>IF(H35=0,0,IF(G35&lt;H35,(J35/G35),(J35/H35)))</f>
        <v>1.04</v>
      </c>
      <c r="L35" s="55"/>
      <c r="M35" s="148">
        <v>7</v>
      </c>
      <c r="N35" s="136">
        <v>7</v>
      </c>
      <c r="O35" s="136">
        <v>7</v>
      </c>
      <c r="P35" s="136">
        <v>7</v>
      </c>
      <c r="Q35" s="136">
        <v>7</v>
      </c>
      <c r="R35" s="72">
        <f t="shared" si="6"/>
        <v>35</v>
      </c>
      <c r="S35" s="57">
        <f t="shared" si="5"/>
        <v>35</v>
      </c>
      <c r="T35" s="172">
        <f t="shared" si="7"/>
        <v>1</v>
      </c>
      <c r="U35" s="58"/>
      <c r="V35" s="58"/>
      <c r="W35" s="58"/>
      <c r="X35" s="58"/>
      <c r="Y35" s="58"/>
      <c r="Z35" s="58"/>
    </row>
    <row r="36" spans="1:26" s="59" customFormat="1" x14ac:dyDescent="0.25">
      <c r="A36" s="131">
        <v>310</v>
      </c>
      <c r="B36" s="132" t="s">
        <v>0</v>
      </c>
      <c r="C36" s="138"/>
      <c r="D36" s="139" t="s">
        <v>76</v>
      </c>
      <c r="E36" s="140">
        <v>29</v>
      </c>
      <c r="F36" s="141">
        <v>875</v>
      </c>
      <c r="G36" s="53">
        <f t="shared" si="0"/>
        <v>30.172413793103448</v>
      </c>
      <c r="H36" s="146">
        <v>25</v>
      </c>
      <c r="I36" s="60" t="str">
        <f t="shared" si="1"/>
        <v>Yes</v>
      </c>
      <c r="J36" s="162">
        <v>20</v>
      </c>
      <c r="K36" s="166">
        <f t="shared" si="2"/>
        <v>0.8</v>
      </c>
      <c r="L36" s="55"/>
      <c r="M36" s="148">
        <v>7</v>
      </c>
      <c r="N36" s="136">
        <v>7</v>
      </c>
      <c r="O36" s="136">
        <v>7</v>
      </c>
      <c r="P36" s="136">
        <v>7</v>
      </c>
      <c r="Q36" s="136">
        <v>7</v>
      </c>
      <c r="R36" s="72">
        <f t="shared" ref="R36:R37" si="8">SUM(M36:Q36)</f>
        <v>35</v>
      </c>
      <c r="S36" s="57">
        <f t="shared" si="5"/>
        <v>35</v>
      </c>
      <c r="T36" s="172">
        <f t="shared" ref="T36:T37" si="9">IF(S36=0,0,R36/S36)</f>
        <v>1</v>
      </c>
      <c r="U36" s="58"/>
      <c r="V36" s="58"/>
      <c r="W36" s="58"/>
      <c r="X36" s="58"/>
      <c r="Y36" s="58"/>
      <c r="Z36" s="58"/>
    </row>
    <row r="37" spans="1:26" s="59" customFormat="1" ht="28.5" customHeight="1" x14ac:dyDescent="0.25">
      <c r="A37" s="142">
        <v>311</v>
      </c>
      <c r="B37" s="241" t="s">
        <v>85</v>
      </c>
      <c r="C37" s="242"/>
      <c r="D37" s="139" t="s">
        <v>84</v>
      </c>
      <c r="E37" s="140">
        <v>16</v>
      </c>
      <c r="F37" s="141">
        <v>360</v>
      </c>
      <c r="G37" s="53">
        <f t="shared" si="0"/>
        <v>22.5</v>
      </c>
      <c r="H37" s="146">
        <v>20</v>
      </c>
      <c r="I37" s="73" t="str">
        <f>IF(G37&lt;H37,"No","Yes")</f>
        <v>Yes</v>
      </c>
      <c r="J37" s="163">
        <v>16</v>
      </c>
      <c r="K37" s="166">
        <f>IF(H37=0,0,IF(G37&lt;H37,(J37/G37),(J37/H37)))</f>
        <v>0.8</v>
      </c>
      <c r="L37" s="55"/>
      <c r="M37" s="148">
        <v>7</v>
      </c>
      <c r="N37" s="136">
        <v>7</v>
      </c>
      <c r="O37" s="136">
        <v>7</v>
      </c>
      <c r="P37" s="136">
        <v>7</v>
      </c>
      <c r="Q37" s="145">
        <v>7</v>
      </c>
      <c r="R37" s="72">
        <f t="shared" si="8"/>
        <v>35</v>
      </c>
      <c r="S37" s="57">
        <f t="shared" si="5"/>
        <v>35</v>
      </c>
      <c r="T37" s="172">
        <f t="shared" si="9"/>
        <v>1</v>
      </c>
      <c r="U37" s="58"/>
      <c r="V37" s="58"/>
      <c r="W37" s="58"/>
      <c r="X37" s="58"/>
      <c r="Y37" s="58"/>
      <c r="Z37" s="58"/>
    </row>
    <row r="38" spans="1:26" s="59" customFormat="1" ht="31.5" customHeight="1" thickBot="1" x14ac:dyDescent="0.3">
      <c r="A38" s="143"/>
      <c r="B38" s="238" t="s">
        <v>96</v>
      </c>
      <c r="C38" s="239"/>
      <c r="D38" s="240"/>
      <c r="E38" s="154"/>
      <c r="F38" s="155"/>
      <c r="G38" s="156"/>
      <c r="H38" s="153"/>
      <c r="I38" s="157"/>
      <c r="J38" s="153"/>
      <c r="K38" s="167"/>
      <c r="L38" s="55"/>
      <c r="M38" s="151"/>
      <c r="N38" s="152"/>
      <c r="O38" s="152"/>
      <c r="P38" s="152"/>
      <c r="Q38" s="153"/>
      <c r="R38" s="62"/>
      <c r="S38" s="63"/>
      <c r="T38" s="173"/>
      <c r="U38" s="58"/>
      <c r="V38" s="58"/>
      <c r="W38" s="58"/>
      <c r="X38" s="58"/>
      <c r="Y38" s="58"/>
      <c r="Z38" s="58"/>
    </row>
    <row r="39" spans="1:26" s="59" customFormat="1" ht="14.45" customHeight="1" thickBot="1" x14ac:dyDescent="0.3">
      <c r="A39" s="64"/>
      <c r="B39" s="65"/>
      <c r="C39" s="66"/>
      <c r="D39" s="66"/>
      <c r="E39" s="26" t="s">
        <v>39</v>
      </c>
      <c r="F39" s="71">
        <f>SUM(F22:F38)</f>
        <v>16235</v>
      </c>
      <c r="G39" s="85"/>
      <c r="H39" s="85"/>
      <c r="I39" s="86"/>
      <c r="J39" s="86"/>
      <c r="K39" s="168">
        <f>AVERAGE(K22:K38)</f>
        <v>0.95722683066361558</v>
      </c>
      <c r="L39" s="67"/>
      <c r="M39" s="68"/>
      <c r="N39" s="68"/>
      <c r="O39" s="68"/>
      <c r="P39" s="68"/>
      <c r="Q39" s="48" t="s">
        <v>39</v>
      </c>
      <c r="R39" s="69">
        <f>SUM(R22:R38)</f>
        <v>474</v>
      </c>
      <c r="S39" s="70">
        <f>SUM(S22:S38)</f>
        <v>560</v>
      </c>
      <c r="T39" s="174">
        <f>AVERAGE(T22:T38)</f>
        <v>0.84642857142857142</v>
      </c>
      <c r="U39" s="58"/>
      <c r="V39" s="58"/>
      <c r="W39" s="58"/>
      <c r="X39" s="58"/>
      <c r="Y39" s="58"/>
      <c r="Z39" s="58"/>
    </row>
    <row r="40" spans="1:26" ht="16.5" thickTop="1" x14ac:dyDescent="0.25">
      <c r="A40" s="21"/>
      <c r="B40" s="22"/>
      <c r="C40" s="4"/>
      <c r="D40" s="3"/>
      <c r="E40" s="3"/>
      <c r="F40" s="3"/>
      <c r="G40" s="6"/>
      <c r="H40" s="6"/>
      <c r="I40" s="6"/>
      <c r="J40" s="3"/>
      <c r="K40" s="3"/>
      <c r="L40" s="2"/>
      <c r="S40" s="5"/>
      <c r="T40" s="5"/>
      <c r="U40" s="5"/>
      <c r="V40" s="5"/>
      <c r="W40" s="5"/>
      <c r="X40" s="5"/>
      <c r="Y40" s="5"/>
      <c r="Z40" s="5"/>
    </row>
    <row r="41" spans="1:26" ht="17.25" customHeight="1" x14ac:dyDescent="0.25">
      <c r="A41" s="21"/>
      <c r="B41" s="237" t="s">
        <v>104</v>
      </c>
      <c r="C41" s="237"/>
      <c r="D41" s="237"/>
      <c r="E41" s="237"/>
      <c r="F41" s="3"/>
      <c r="G41" s="3"/>
      <c r="H41" s="235" t="s">
        <v>100</v>
      </c>
      <c r="I41" s="235"/>
      <c r="J41" s="235"/>
      <c r="K41" s="235"/>
      <c r="L41" s="2"/>
      <c r="M41" s="236" t="s">
        <v>99</v>
      </c>
      <c r="N41" s="236"/>
      <c r="O41" s="236"/>
      <c r="P41" s="236"/>
      <c r="Q41" s="236"/>
      <c r="R41" s="236"/>
      <c r="S41" s="236"/>
      <c r="T41" s="236"/>
    </row>
    <row r="42" spans="1:26" ht="17.25" customHeight="1" x14ac:dyDescent="0.25">
      <c r="A42" s="23"/>
      <c r="B42" s="237"/>
      <c r="C42" s="237"/>
      <c r="D42" s="237"/>
      <c r="E42" s="237"/>
      <c r="F42" s="3"/>
      <c r="G42" s="3"/>
      <c r="H42" s="235"/>
      <c r="I42" s="235"/>
      <c r="J42" s="235"/>
      <c r="K42" s="235"/>
      <c r="L42" s="2"/>
      <c r="M42" s="236"/>
      <c r="N42" s="236"/>
      <c r="O42" s="236"/>
      <c r="P42" s="236"/>
      <c r="Q42" s="236"/>
      <c r="R42" s="236"/>
      <c r="S42" s="236"/>
      <c r="T42" s="236"/>
    </row>
    <row r="43" spans="1:26" ht="17.25" customHeight="1" x14ac:dyDescent="0.2">
      <c r="B43" s="237"/>
      <c r="C43" s="237"/>
      <c r="D43" s="237"/>
      <c r="E43" s="237"/>
      <c r="H43" s="235"/>
      <c r="I43" s="235"/>
      <c r="J43" s="235"/>
      <c r="K43" s="235"/>
      <c r="M43" s="236"/>
      <c r="N43" s="236"/>
      <c r="O43" s="236"/>
      <c r="P43" s="236"/>
      <c r="Q43" s="236"/>
      <c r="R43" s="236"/>
      <c r="S43" s="236"/>
      <c r="T43" s="236"/>
    </row>
  </sheetData>
  <mergeCells count="31">
    <mergeCell ref="H41:K43"/>
    <mergeCell ref="M41:T43"/>
    <mergeCell ref="B41:E43"/>
    <mergeCell ref="B38:D38"/>
    <mergeCell ref="B37:C37"/>
    <mergeCell ref="B21:C21"/>
    <mergeCell ref="N16:N17"/>
    <mergeCell ref="O16:O17"/>
    <mergeCell ref="A20:D20"/>
    <mergeCell ref="K8:M8"/>
    <mergeCell ref="P16:T17"/>
    <mergeCell ref="K12:M13"/>
    <mergeCell ref="K14:M15"/>
    <mergeCell ref="K16:M17"/>
    <mergeCell ref="N12:N13"/>
    <mergeCell ref="A1:T1"/>
    <mergeCell ref="R20:T20"/>
    <mergeCell ref="M20:Q20"/>
    <mergeCell ref="E19:K19"/>
    <mergeCell ref="M19:T19"/>
    <mergeCell ref="O12:O13"/>
    <mergeCell ref="N14:N15"/>
    <mergeCell ref="O14:O15"/>
    <mergeCell ref="P10:T11"/>
    <mergeCell ref="P12:T13"/>
    <mergeCell ref="P14:T15"/>
    <mergeCell ref="E20:J20"/>
    <mergeCell ref="P8:T8"/>
    <mergeCell ref="O10:O11"/>
    <mergeCell ref="K10:M11"/>
    <mergeCell ref="N10:N11"/>
  </mergeCells>
  <conditionalFormatting sqref="L22:L38 I22:I38">
    <cfRule type="cellIs" dxfId="3" priority="7" operator="equal">
      <formula>"No"</formula>
    </cfRule>
  </conditionalFormatting>
  <conditionalFormatting sqref="K22:K37">
    <cfRule type="cellIs" dxfId="2" priority="3" stopIfTrue="1" operator="greaterThan">
      <formula>1</formula>
    </cfRule>
    <cfRule type="cellIs" dxfId="1" priority="2" operator="lessThan">
      <formula>0.5</formula>
    </cfRule>
  </conditionalFormatting>
  <conditionalFormatting sqref="T22:T37">
    <cfRule type="cellIs" dxfId="0" priority="1" operator="lessThan">
      <formula>0.8</formula>
    </cfRule>
  </conditionalFormatting>
  <pageMargins left="0.5" right="0.05" top="0.5" bottom="0.05" header="0.28999999999999998" footer="0.2"/>
  <pageSetup paperSize="17" scale="94" orientation="landscape" r:id="rId1"/>
  <headerFooter alignWithMargins="0">
    <oddHeader xml:space="preserve">&amp;LIAC ES Utilization Calculator (BETA)&amp;C&amp;"Arial,Bold"&amp;20&amp;E
</oddHeader>
    <oddFooter>&amp;C&amp;D&amp;T</oddFooter>
  </headerFooter>
  <rowBreaks count="1" manualBreakCount="1">
    <brk id="19" max="16383" man="1"/>
  </rowBreaks>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ES Proposed</vt:lpstr>
      <vt:lpstr>'ES Proposed'!Print_Area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2019-05-08T17:20:54Z</dcterms:created>
  <dcterms:modified xsi:type="dcterms:W3CDTF">2021-03-17T18:10:47Z</dcterms:modified>
</cp:coreProperties>
</file>